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F:\yangsp12 舊硬碟C槽資料\Users\yangsp\Desktop\臺灣化學教育\1-各期文章\2024年12月-第五十八期\D-化學課程與教學_胡景瀚等_透過MS-Excel學習滴定曲線的原理\"/>
    </mc:Choice>
  </mc:AlternateContent>
  <xr:revisionPtr revIDLastSave="0" documentId="13_ncr:1_{74211F67-2B77-4D17-A529-7D6EF4E40E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強鹼滴定弱酸" sheetId="10" r:id="rId1"/>
    <sheet name="強酸滴定弱鹼" sheetId="11" r:id="rId2"/>
    <sheet name="Ka" sheetId="12" r:id="rId3"/>
    <sheet name="Kb" sheetId="13" r:id="rId4"/>
  </sheets>
  <definedNames>
    <definedName name="_xlnm._FilterDatabase" localSheetId="2" hidden="1">Ka!$B$4:$L$4</definedName>
    <definedName name="_xlnm._FilterDatabase" localSheetId="3" hidden="1">Kb!$B$3:$G$3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2" l="1"/>
  <c r="L8" i="12"/>
  <c r="L9" i="12"/>
  <c r="L10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6" i="12"/>
  <c r="K6" i="12"/>
  <c r="K7" i="12"/>
  <c r="K8" i="12"/>
  <c r="K9" i="12"/>
  <c r="K10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D6" i="12"/>
  <c r="D7" i="12"/>
  <c r="D8" i="12"/>
  <c r="D9" i="12"/>
  <c r="D10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C4" i="10"/>
  <c r="C5" i="10" s="1"/>
  <c r="C6" i="10" s="1"/>
  <c r="C7" i="10" l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C288" i="10" s="1"/>
  <c r="C289" i="10" s="1"/>
  <c r="C290" i="10" s="1"/>
  <c r="C291" i="10" s="1"/>
  <c r="C292" i="10" s="1"/>
  <c r="C293" i="10" s="1"/>
  <c r="C294" i="10" s="1"/>
  <c r="C295" i="10" s="1"/>
  <c r="C296" i="10" s="1"/>
  <c r="C297" i="10" s="1"/>
  <c r="C298" i="10" s="1"/>
  <c r="C299" i="10" s="1"/>
  <c r="C300" i="10" s="1"/>
  <c r="C301" i="10" s="1"/>
  <c r="C302" i="10" s="1"/>
  <c r="C303" i="10" s="1"/>
  <c r="C304" i="10" s="1"/>
  <c r="C305" i="10" s="1"/>
  <c r="C306" i="10" s="1"/>
  <c r="C307" i="10" s="1"/>
  <c r="C308" i="10" s="1"/>
  <c r="C309" i="10" s="1"/>
  <c r="C310" i="10" s="1"/>
  <c r="C311" i="10" s="1"/>
  <c r="C312" i="10" s="1"/>
  <c r="C313" i="10" s="1"/>
  <c r="C314" i="10" s="1"/>
  <c r="C315" i="10" s="1"/>
  <c r="C316" i="10" s="1"/>
  <c r="C317" i="10" s="1"/>
  <c r="C318" i="10" s="1"/>
  <c r="C319" i="10" s="1"/>
  <c r="C320" i="10" s="1"/>
  <c r="C321" i="10" s="1"/>
  <c r="C322" i="10" s="1"/>
  <c r="C323" i="10" s="1"/>
  <c r="C324" i="10" s="1"/>
  <c r="C325" i="10" s="1"/>
  <c r="C326" i="10" s="1"/>
  <c r="C327" i="10" s="1"/>
  <c r="C328" i="10" s="1"/>
  <c r="C329" i="10" s="1"/>
  <c r="C330" i="10" s="1"/>
  <c r="C331" i="10" s="1"/>
  <c r="C332" i="10" s="1"/>
  <c r="C333" i="10" s="1"/>
  <c r="C334" i="10" s="1"/>
  <c r="C335" i="10" s="1"/>
  <c r="C336" i="10" s="1"/>
  <c r="C337" i="10" s="1"/>
  <c r="C338" i="10" s="1"/>
  <c r="C339" i="10" s="1"/>
  <c r="C340" i="10" s="1"/>
  <c r="C341" i="10" s="1"/>
  <c r="C342" i="10" s="1"/>
  <c r="C343" i="10" s="1"/>
  <c r="C344" i="10" s="1"/>
  <c r="C345" i="10" s="1"/>
  <c r="C346" i="10" s="1"/>
  <c r="C347" i="10" s="1"/>
  <c r="C348" i="10" s="1"/>
  <c r="C349" i="10" s="1"/>
  <c r="C350" i="10" s="1"/>
  <c r="C351" i="10" s="1"/>
  <c r="C352" i="10" s="1"/>
  <c r="C353" i="10" s="1"/>
  <c r="C354" i="10" s="1"/>
  <c r="C355" i="10" s="1"/>
  <c r="C356" i="10" s="1"/>
  <c r="C357" i="10" s="1"/>
  <c r="C358" i="10" s="1"/>
  <c r="C359" i="10" s="1"/>
  <c r="C360" i="10" s="1"/>
  <c r="C361" i="10" s="1"/>
  <c r="C362" i="10" s="1"/>
  <c r="C363" i="10" s="1"/>
  <c r="C364" i="10" s="1"/>
  <c r="C365" i="10" s="1"/>
  <c r="C366" i="10" s="1"/>
  <c r="C367" i="10" s="1"/>
  <c r="C368" i="10" s="1"/>
  <c r="C369" i="10" s="1"/>
  <c r="C370" i="10" s="1"/>
  <c r="C371" i="10" s="1"/>
  <c r="C372" i="10" s="1"/>
  <c r="C373" i="10" s="1"/>
  <c r="C374" i="10" s="1"/>
  <c r="C375" i="10" s="1"/>
  <c r="C376" i="10" s="1"/>
  <c r="C377" i="10" s="1"/>
  <c r="C378" i="10" s="1"/>
  <c r="C379" i="10" s="1"/>
  <c r="C380" i="10" s="1"/>
  <c r="C381" i="10" s="1"/>
  <c r="C382" i="10" s="1"/>
  <c r="C383" i="10" s="1"/>
  <c r="C384" i="10" s="1"/>
  <c r="C385" i="10" s="1"/>
  <c r="C386" i="10" s="1"/>
  <c r="C387" i="10" s="1"/>
  <c r="C388" i="10" s="1"/>
  <c r="C389" i="10" s="1"/>
  <c r="C390" i="10" s="1"/>
  <c r="C391" i="10" s="1"/>
  <c r="C392" i="10" s="1"/>
  <c r="C393" i="10" s="1"/>
  <c r="C394" i="10" s="1"/>
  <c r="C395" i="10" s="1"/>
  <c r="C396" i="10" s="1"/>
  <c r="C397" i="10" s="1"/>
  <c r="C398" i="10" s="1"/>
  <c r="C399" i="10" s="1"/>
  <c r="C400" i="10" s="1"/>
  <c r="C401" i="10" s="1"/>
  <c r="C402" i="10" s="1"/>
  <c r="C403" i="10" s="1"/>
  <c r="C404" i="10" s="1"/>
  <c r="C405" i="10" s="1"/>
  <c r="C406" i="10" s="1"/>
  <c r="C407" i="10" s="1"/>
  <c r="C408" i="10" s="1"/>
  <c r="C409" i="10" s="1"/>
  <c r="C410" i="10" s="1"/>
  <c r="C411" i="10" s="1"/>
  <c r="C412" i="10" s="1"/>
  <c r="C413" i="10" s="1"/>
  <c r="C414" i="10" s="1"/>
  <c r="C415" i="10" s="1"/>
  <c r="C416" i="10" s="1"/>
  <c r="C417" i="10" s="1"/>
  <c r="C418" i="10" s="1"/>
  <c r="C419" i="10" s="1"/>
  <c r="C420" i="10" s="1"/>
  <c r="C421" i="10" s="1"/>
  <c r="C422" i="10" s="1"/>
  <c r="C423" i="10" s="1"/>
  <c r="C424" i="10" s="1"/>
  <c r="C425" i="10" s="1"/>
  <c r="C426" i="10" s="1"/>
  <c r="C427" i="10" s="1"/>
  <c r="C428" i="10" s="1"/>
  <c r="C429" i="10" s="1"/>
  <c r="C430" i="10" s="1"/>
  <c r="C431" i="10" s="1"/>
  <c r="C432" i="10" s="1"/>
  <c r="C433" i="10" s="1"/>
  <c r="C434" i="10" s="1"/>
  <c r="C435" i="10" s="1"/>
  <c r="C436" i="10" s="1"/>
  <c r="C437" i="10" s="1"/>
  <c r="C438" i="10" s="1"/>
  <c r="C439" i="10" s="1"/>
  <c r="C440" i="10" s="1"/>
  <c r="C441" i="10" s="1"/>
  <c r="C442" i="10" s="1"/>
  <c r="C443" i="10" s="1"/>
  <c r="C444" i="10" s="1"/>
  <c r="C445" i="10" s="1"/>
  <c r="C446" i="10" s="1"/>
  <c r="C447" i="10" s="1"/>
  <c r="C448" i="10" s="1"/>
  <c r="C449" i="10" s="1"/>
  <c r="C450" i="10" s="1"/>
  <c r="C451" i="10" s="1"/>
  <c r="C452" i="10" s="1"/>
  <c r="C453" i="10" s="1"/>
  <c r="C454" i="10" s="1"/>
  <c r="C455" i="10" s="1"/>
  <c r="C456" i="10" s="1"/>
  <c r="C457" i="10" s="1"/>
  <c r="C458" i="10" s="1"/>
  <c r="C459" i="10" s="1"/>
  <c r="C460" i="10" s="1"/>
  <c r="C461" i="10" s="1"/>
  <c r="C462" i="10" s="1"/>
  <c r="C463" i="10" s="1"/>
  <c r="C464" i="10" s="1"/>
  <c r="C465" i="10" s="1"/>
  <c r="C466" i="10" s="1"/>
  <c r="C467" i="10" s="1"/>
  <c r="C468" i="10" s="1"/>
  <c r="C469" i="10" s="1"/>
  <c r="C470" i="10" s="1"/>
  <c r="C471" i="10" s="1"/>
  <c r="C472" i="10" s="1"/>
  <c r="C473" i="10" s="1"/>
  <c r="C474" i="10" s="1"/>
  <c r="C475" i="10" s="1"/>
  <c r="C476" i="10" s="1"/>
  <c r="C477" i="10" s="1"/>
  <c r="C478" i="10" s="1"/>
  <c r="C479" i="10" s="1"/>
  <c r="C480" i="10" s="1"/>
  <c r="C481" i="10" s="1"/>
  <c r="C482" i="10" s="1"/>
  <c r="C483" i="10" s="1"/>
  <c r="C484" i="10" s="1"/>
  <c r="C485" i="10" s="1"/>
  <c r="C486" i="10" s="1"/>
  <c r="C487" i="10" s="1"/>
  <c r="C488" i="10" s="1"/>
  <c r="C489" i="10" s="1"/>
  <c r="C490" i="10" s="1"/>
  <c r="C491" i="10" s="1"/>
  <c r="C492" i="10" s="1"/>
  <c r="C493" i="10" s="1"/>
  <c r="C494" i="10" s="1"/>
  <c r="C495" i="10" s="1"/>
  <c r="C496" i="10" s="1"/>
  <c r="C497" i="10" s="1"/>
  <c r="C498" i="10" s="1"/>
  <c r="C499" i="10" s="1"/>
  <c r="C500" i="10" s="1"/>
  <c r="C501" i="10" s="1"/>
  <c r="C502" i="10" s="1"/>
  <c r="C503" i="10" s="1"/>
  <c r="C504" i="10" s="1"/>
  <c r="C505" i="10" s="1"/>
  <c r="C506" i="10" s="1"/>
  <c r="C507" i="10" s="1"/>
  <c r="C508" i="10" s="1"/>
  <c r="C509" i="10" s="1"/>
  <c r="C510" i="10" s="1"/>
  <c r="C511" i="10" s="1"/>
  <c r="C512" i="10" s="1"/>
  <c r="C513" i="10" s="1"/>
  <c r="C514" i="10" s="1"/>
  <c r="C515" i="10" s="1"/>
  <c r="C516" i="10" s="1"/>
  <c r="C517" i="10" s="1"/>
  <c r="C518" i="10" s="1"/>
  <c r="C519" i="10" s="1"/>
  <c r="C520" i="10" s="1"/>
  <c r="C521" i="10" s="1"/>
  <c r="C522" i="10" s="1"/>
  <c r="C523" i="10" s="1"/>
  <c r="C524" i="10" s="1"/>
  <c r="C525" i="10" s="1"/>
  <c r="C526" i="10" s="1"/>
  <c r="C527" i="10" s="1"/>
  <c r="C528" i="10" s="1"/>
  <c r="C529" i="10" s="1"/>
  <c r="C530" i="10" s="1"/>
  <c r="C531" i="10" s="1"/>
  <c r="C532" i="10" s="1"/>
  <c r="C533" i="10" s="1"/>
  <c r="C534" i="10" s="1"/>
  <c r="C535" i="10" s="1"/>
  <c r="C536" i="10" s="1"/>
  <c r="C537" i="10" s="1"/>
  <c r="C538" i="10" s="1"/>
  <c r="C539" i="10" s="1"/>
  <c r="C540" i="10" s="1"/>
  <c r="C541" i="10" s="1"/>
  <c r="C542" i="10" s="1"/>
  <c r="C543" i="10" s="1"/>
  <c r="C544" i="10" s="1"/>
  <c r="C545" i="10" s="1"/>
  <c r="C546" i="10" s="1"/>
  <c r="C547" i="10" s="1"/>
  <c r="C548" i="10" s="1"/>
  <c r="C549" i="10" s="1"/>
  <c r="C550" i="10" s="1"/>
  <c r="C551" i="10" s="1"/>
  <c r="C552" i="10" s="1"/>
  <c r="C553" i="10" s="1"/>
  <c r="C554" i="10" s="1"/>
  <c r="C555" i="10" s="1"/>
  <c r="C556" i="10" s="1"/>
  <c r="C557" i="10" s="1"/>
  <c r="C558" i="10" s="1"/>
  <c r="E6" i="10"/>
  <c r="E5" i="10"/>
  <c r="E3" i="10"/>
  <c r="A16" i="10"/>
  <c r="E3" i="11" l="1"/>
  <c r="D3" i="10"/>
  <c r="F3" i="10" s="1"/>
  <c r="A16" i="11"/>
  <c r="C4" i="11"/>
  <c r="E4" i="11" s="1"/>
  <c r="D3" i="11"/>
  <c r="H3" i="11" l="1"/>
  <c r="F3" i="11"/>
  <c r="D4" i="11"/>
  <c r="G4" i="11" s="1"/>
  <c r="C5" i="11"/>
  <c r="C6" i="11" s="1"/>
  <c r="C7" i="11" s="1"/>
  <c r="G3" i="10"/>
  <c r="K3" i="10" s="1"/>
  <c r="L3" i="10" s="1"/>
  <c r="H3" i="10"/>
  <c r="G3" i="11"/>
  <c r="E6" i="11"/>
  <c r="D7" i="11"/>
  <c r="E7" i="11"/>
  <c r="C8" i="11"/>
  <c r="E5" i="11"/>
  <c r="D5" i="11"/>
  <c r="D4" i="10"/>
  <c r="E4" i="10"/>
  <c r="H4" i="11" l="1"/>
  <c r="I4" i="11" s="1"/>
  <c r="J4" i="11" s="1"/>
  <c r="H5" i="11"/>
  <c r="F4" i="10"/>
  <c r="H4" i="10"/>
  <c r="F5" i="11"/>
  <c r="F7" i="11"/>
  <c r="I3" i="11"/>
  <c r="J3" i="11" s="1"/>
  <c r="K3" i="11"/>
  <c r="F4" i="11"/>
  <c r="K4" i="11" s="1"/>
  <c r="I3" i="10"/>
  <c r="J3" i="10" s="1"/>
  <c r="H7" i="11"/>
  <c r="D6" i="11"/>
  <c r="H6" i="11" s="1"/>
  <c r="G5" i="11"/>
  <c r="G6" i="11"/>
  <c r="D8" i="11"/>
  <c r="E8" i="11"/>
  <c r="C9" i="11"/>
  <c r="G7" i="11"/>
  <c r="D5" i="10"/>
  <c r="G4" i="10"/>
  <c r="F8" i="11" l="1"/>
  <c r="F5" i="10"/>
  <c r="H5" i="10"/>
  <c r="F6" i="11"/>
  <c r="K6" i="11" s="1"/>
  <c r="H8" i="11"/>
  <c r="G5" i="10"/>
  <c r="L3" i="11"/>
  <c r="K7" i="11"/>
  <c r="L4" i="11"/>
  <c r="C10" i="11"/>
  <c r="D9" i="11"/>
  <c r="E9" i="11"/>
  <c r="G8" i="11"/>
  <c r="I6" i="11"/>
  <c r="J6" i="11" s="1"/>
  <c r="I7" i="11"/>
  <c r="J7" i="11" s="1"/>
  <c r="I5" i="11"/>
  <c r="J5" i="11" s="1"/>
  <c r="K5" i="11"/>
  <c r="I4" i="10"/>
  <c r="J4" i="10" s="1"/>
  <c r="K4" i="10"/>
  <c r="L4" i="10" s="1"/>
  <c r="D6" i="10"/>
  <c r="F6" i="10" s="1"/>
  <c r="F9" i="11" l="1"/>
  <c r="L6" i="11"/>
  <c r="H9" i="11"/>
  <c r="H6" i="10"/>
  <c r="L7" i="11"/>
  <c r="L5" i="11"/>
  <c r="I8" i="11"/>
  <c r="J8" i="11" s="1"/>
  <c r="K8" i="11"/>
  <c r="G9" i="11"/>
  <c r="C11" i="11"/>
  <c r="E10" i="11"/>
  <c r="D10" i="11"/>
  <c r="K5" i="10"/>
  <c r="L5" i="10" s="1"/>
  <c r="G6" i="10"/>
  <c r="E7" i="10"/>
  <c r="D7" i="10"/>
  <c r="I5" i="10"/>
  <c r="J5" i="10" s="1"/>
  <c r="H10" i="11" l="1"/>
  <c r="F10" i="11"/>
  <c r="F7" i="10"/>
  <c r="H7" i="10"/>
  <c r="L8" i="11"/>
  <c r="G10" i="11"/>
  <c r="C12" i="11"/>
  <c r="E11" i="11"/>
  <c r="D11" i="11"/>
  <c r="I9" i="11"/>
  <c r="J9" i="11" s="1"/>
  <c r="K9" i="11"/>
  <c r="K6" i="10"/>
  <c r="L6" i="10" s="1"/>
  <c r="I6" i="10"/>
  <c r="J6" i="10" s="1"/>
  <c r="G7" i="10"/>
  <c r="D8" i="10"/>
  <c r="E8" i="10"/>
  <c r="F8" i="10" l="1"/>
  <c r="H11" i="11"/>
  <c r="F11" i="11"/>
  <c r="H8" i="10"/>
  <c r="G8" i="10"/>
  <c r="L9" i="11"/>
  <c r="G11" i="11"/>
  <c r="E12" i="11"/>
  <c r="C13" i="11"/>
  <c r="D12" i="11"/>
  <c r="K10" i="11"/>
  <c r="I10" i="11"/>
  <c r="J10" i="11" s="1"/>
  <c r="K7" i="10"/>
  <c r="L7" i="10" s="1"/>
  <c r="E9" i="10"/>
  <c r="D9" i="10"/>
  <c r="I7" i="10"/>
  <c r="J7" i="10" s="1"/>
  <c r="H12" i="11" l="1"/>
  <c r="F9" i="10"/>
  <c r="F12" i="11"/>
  <c r="H9" i="10"/>
  <c r="L10" i="11"/>
  <c r="I11" i="11"/>
  <c r="J11" i="11" s="1"/>
  <c r="C14" i="11"/>
  <c r="E13" i="11"/>
  <c r="D13" i="11"/>
  <c r="G12" i="11"/>
  <c r="K11" i="11"/>
  <c r="I8" i="10"/>
  <c r="J8" i="10" s="1"/>
  <c r="G9" i="10"/>
  <c r="K8" i="10"/>
  <c r="L8" i="10" s="1"/>
  <c r="D10" i="10"/>
  <c r="E10" i="10"/>
  <c r="F10" i="10" l="1"/>
  <c r="F13" i="11"/>
  <c r="H13" i="11"/>
  <c r="H10" i="10"/>
  <c r="K12" i="11"/>
  <c r="L11" i="11"/>
  <c r="I12" i="11"/>
  <c r="J12" i="11" s="1"/>
  <c r="G13" i="11"/>
  <c r="E14" i="11"/>
  <c r="C15" i="11"/>
  <c r="D14" i="11"/>
  <c r="K9" i="10"/>
  <c r="L9" i="10" s="1"/>
  <c r="G10" i="10"/>
  <c r="E11" i="10"/>
  <c r="D11" i="10"/>
  <c r="I9" i="10"/>
  <c r="J9" i="10" s="1"/>
  <c r="L12" i="11" l="1"/>
  <c r="F14" i="11"/>
  <c r="F11" i="10"/>
  <c r="H14" i="11"/>
  <c r="H11" i="10"/>
  <c r="K13" i="11"/>
  <c r="G14" i="11"/>
  <c r="E15" i="11"/>
  <c r="D15" i="11"/>
  <c r="C16" i="11"/>
  <c r="I13" i="11"/>
  <c r="J13" i="11" s="1"/>
  <c r="G11" i="10"/>
  <c r="D12" i="10"/>
  <c r="E12" i="10"/>
  <c r="K10" i="10"/>
  <c r="L10" i="10" s="1"/>
  <c r="I10" i="10"/>
  <c r="J10" i="10" s="1"/>
  <c r="H15" i="11" l="1"/>
  <c r="F15" i="11"/>
  <c r="H12" i="10"/>
  <c r="F12" i="10"/>
  <c r="L13" i="11"/>
  <c r="K14" i="11"/>
  <c r="D16" i="11"/>
  <c r="C17" i="11"/>
  <c r="E16" i="11"/>
  <c r="G15" i="11"/>
  <c r="I14" i="11"/>
  <c r="J14" i="11" s="1"/>
  <c r="I11" i="10"/>
  <c r="J11" i="10" s="1"/>
  <c r="G12" i="10"/>
  <c r="D13" i="10"/>
  <c r="E13" i="10"/>
  <c r="K11" i="10"/>
  <c r="L11" i="10" s="1"/>
  <c r="F16" i="11" l="1"/>
  <c r="H13" i="10"/>
  <c r="F13" i="10"/>
  <c r="H16" i="11"/>
  <c r="K15" i="11"/>
  <c r="L14" i="11"/>
  <c r="I15" i="11"/>
  <c r="J15" i="11" s="1"/>
  <c r="G16" i="11"/>
  <c r="C18" i="11"/>
  <c r="D17" i="11"/>
  <c r="E17" i="11"/>
  <c r="G13" i="10"/>
  <c r="D14" i="10"/>
  <c r="E14" i="10"/>
  <c r="I12" i="10"/>
  <c r="J12" i="10" s="1"/>
  <c r="K12" i="10"/>
  <c r="L12" i="10" s="1"/>
  <c r="F17" i="11" l="1"/>
  <c r="F14" i="10"/>
  <c r="L15" i="11"/>
  <c r="H17" i="11"/>
  <c r="H14" i="10"/>
  <c r="G17" i="11"/>
  <c r="C19" i="11"/>
  <c r="E18" i="11"/>
  <c r="D18" i="11"/>
  <c r="K16" i="11"/>
  <c r="I16" i="11"/>
  <c r="J16" i="11" s="1"/>
  <c r="K13" i="10"/>
  <c r="L13" i="10" s="1"/>
  <c r="G14" i="10"/>
  <c r="D15" i="10"/>
  <c r="E15" i="10"/>
  <c r="I13" i="10"/>
  <c r="J13" i="10" s="1"/>
  <c r="F18" i="11" l="1"/>
  <c r="H18" i="11"/>
  <c r="H15" i="10"/>
  <c r="F15" i="10"/>
  <c r="L16" i="11"/>
  <c r="K17" i="11"/>
  <c r="G18" i="11"/>
  <c r="D19" i="11"/>
  <c r="E19" i="11"/>
  <c r="F19" i="11" s="1"/>
  <c r="C20" i="11"/>
  <c r="I17" i="11"/>
  <c r="J17" i="11" s="1"/>
  <c r="G15" i="10"/>
  <c r="D16" i="10"/>
  <c r="E16" i="10"/>
  <c r="K14" i="10"/>
  <c r="L14" i="10" s="1"/>
  <c r="I14" i="10"/>
  <c r="J14" i="10" s="1"/>
  <c r="H16" i="10" l="1"/>
  <c r="F16" i="10"/>
  <c r="H19" i="11"/>
  <c r="K18" i="11"/>
  <c r="L17" i="11"/>
  <c r="D20" i="11"/>
  <c r="E20" i="11"/>
  <c r="F20" i="11" s="1"/>
  <c r="C21" i="11"/>
  <c r="G19" i="11"/>
  <c r="K19" i="11" s="1"/>
  <c r="I18" i="11"/>
  <c r="J18" i="11" s="1"/>
  <c r="I15" i="10"/>
  <c r="J15" i="10" s="1"/>
  <c r="D17" i="10"/>
  <c r="E17" i="10"/>
  <c r="G16" i="10"/>
  <c r="K15" i="10"/>
  <c r="L15" i="10" s="1"/>
  <c r="I16" i="10" l="1"/>
  <c r="J16" i="10" s="1"/>
  <c r="H20" i="11"/>
  <c r="H17" i="10"/>
  <c r="F17" i="10"/>
  <c r="L18" i="11"/>
  <c r="I19" i="11"/>
  <c r="J19" i="11" s="1"/>
  <c r="L19" i="11" s="1"/>
  <c r="D21" i="11"/>
  <c r="C22" i="11"/>
  <c r="E21" i="11"/>
  <c r="F21" i="11" s="1"/>
  <c r="G20" i="11"/>
  <c r="K20" i="11" s="1"/>
  <c r="K16" i="10"/>
  <c r="L16" i="10" s="1"/>
  <c r="G17" i="10"/>
  <c r="E18" i="10"/>
  <c r="D18" i="10"/>
  <c r="H18" i="10" l="1"/>
  <c r="F18" i="10"/>
  <c r="H21" i="11"/>
  <c r="I20" i="11"/>
  <c r="J20" i="11" s="1"/>
  <c r="L20" i="11" s="1"/>
  <c r="G21" i="11"/>
  <c r="C23" i="11"/>
  <c r="E22" i="11"/>
  <c r="D22" i="11"/>
  <c r="I17" i="10"/>
  <c r="J17" i="10" s="1"/>
  <c r="G18" i="10"/>
  <c r="D19" i="10"/>
  <c r="E19" i="10"/>
  <c r="K17" i="10"/>
  <c r="L17" i="10" s="1"/>
  <c r="H22" i="11" l="1"/>
  <c r="F22" i="11"/>
  <c r="H19" i="10"/>
  <c r="F19" i="10"/>
  <c r="K21" i="11"/>
  <c r="G22" i="11"/>
  <c r="K22" i="11" s="1"/>
  <c r="I21" i="11"/>
  <c r="J21" i="11" s="1"/>
  <c r="E23" i="11"/>
  <c r="D23" i="11"/>
  <c r="C24" i="11"/>
  <c r="K18" i="10"/>
  <c r="L18" i="10" s="1"/>
  <c r="I18" i="10"/>
  <c r="J18" i="10" s="1"/>
  <c r="G19" i="10"/>
  <c r="E20" i="10"/>
  <c r="D20" i="10"/>
  <c r="F23" i="11" l="1"/>
  <c r="H23" i="11"/>
  <c r="F20" i="10"/>
  <c r="H20" i="10"/>
  <c r="L21" i="11"/>
  <c r="D24" i="11"/>
  <c r="E24" i="11"/>
  <c r="C25" i="11"/>
  <c r="G23" i="11"/>
  <c r="I22" i="11"/>
  <c r="J22" i="11" s="1"/>
  <c r="L22" i="11" s="1"/>
  <c r="I19" i="10"/>
  <c r="J19" i="10" s="1"/>
  <c r="K19" i="10"/>
  <c r="L19" i="10" s="1"/>
  <c r="D21" i="10"/>
  <c r="E21" i="10"/>
  <c r="G20" i="10"/>
  <c r="K20" i="10" s="1"/>
  <c r="L20" i="10" s="1"/>
  <c r="F24" i="11" l="1"/>
  <c r="H21" i="10"/>
  <c r="F21" i="10"/>
  <c r="H24" i="11"/>
  <c r="K23" i="11"/>
  <c r="I23" i="11"/>
  <c r="J23" i="11" s="1"/>
  <c r="E25" i="11"/>
  <c r="C26" i="11"/>
  <c r="D25" i="11"/>
  <c r="G24" i="11"/>
  <c r="I20" i="10"/>
  <c r="J20" i="10" s="1"/>
  <c r="G21" i="10"/>
  <c r="D22" i="10"/>
  <c r="E22" i="10"/>
  <c r="H25" i="11" l="1"/>
  <c r="F25" i="11"/>
  <c r="H22" i="10"/>
  <c r="F22" i="10"/>
  <c r="L23" i="11"/>
  <c r="K24" i="11"/>
  <c r="G25" i="11"/>
  <c r="I24" i="11"/>
  <c r="J24" i="11" s="1"/>
  <c r="D26" i="11"/>
  <c r="C27" i="11"/>
  <c r="E26" i="11"/>
  <c r="F26" i="11" s="1"/>
  <c r="G22" i="10"/>
  <c r="E23" i="10"/>
  <c r="D23" i="10"/>
  <c r="K21" i="10"/>
  <c r="L21" i="10" s="1"/>
  <c r="I21" i="10"/>
  <c r="J21" i="10" s="1"/>
  <c r="F23" i="10" l="1"/>
  <c r="H26" i="11"/>
  <c r="H23" i="10"/>
  <c r="L24" i="11"/>
  <c r="K25" i="11"/>
  <c r="D27" i="11"/>
  <c r="C28" i="11"/>
  <c r="E27" i="11"/>
  <c r="G26" i="11"/>
  <c r="I25" i="11"/>
  <c r="J25" i="11" s="1"/>
  <c r="I22" i="10"/>
  <c r="J22" i="10" s="1"/>
  <c r="D24" i="10"/>
  <c r="E24" i="10"/>
  <c r="G23" i="10"/>
  <c r="K22" i="10"/>
  <c r="L22" i="10" s="1"/>
  <c r="F27" i="11" l="1"/>
  <c r="L25" i="11"/>
  <c r="H24" i="10"/>
  <c r="F24" i="10"/>
  <c r="H27" i="11"/>
  <c r="K26" i="11"/>
  <c r="I26" i="11"/>
  <c r="J26" i="11" s="1"/>
  <c r="G27" i="11"/>
  <c r="D28" i="11"/>
  <c r="E28" i="11"/>
  <c r="C29" i="11"/>
  <c r="I23" i="10"/>
  <c r="J23" i="10" s="1"/>
  <c r="K23" i="10"/>
  <c r="L23" i="10" s="1"/>
  <c r="G24" i="10"/>
  <c r="E25" i="10"/>
  <c r="D25" i="10"/>
  <c r="F28" i="11" l="1"/>
  <c r="H28" i="11"/>
  <c r="L26" i="11"/>
  <c r="F25" i="10"/>
  <c r="H25" i="10"/>
  <c r="G28" i="11"/>
  <c r="D29" i="11"/>
  <c r="C30" i="11"/>
  <c r="E29" i="11"/>
  <c r="F29" i="11" s="1"/>
  <c r="I27" i="11"/>
  <c r="J27" i="11" s="1"/>
  <c r="K27" i="11"/>
  <c r="K24" i="10"/>
  <c r="L24" i="10" s="1"/>
  <c r="E26" i="10"/>
  <c r="D26" i="10"/>
  <c r="G25" i="10"/>
  <c r="I24" i="10"/>
  <c r="J24" i="10" s="1"/>
  <c r="K25" i="10" l="1"/>
  <c r="L25" i="10" s="1"/>
  <c r="F26" i="10"/>
  <c r="H29" i="11"/>
  <c r="H26" i="10"/>
  <c r="L27" i="11"/>
  <c r="G29" i="11"/>
  <c r="C31" i="11"/>
  <c r="E30" i="11"/>
  <c r="D30" i="11"/>
  <c r="K28" i="11"/>
  <c r="I28" i="11"/>
  <c r="J28" i="11" s="1"/>
  <c r="I25" i="10"/>
  <c r="J25" i="10" s="1"/>
  <c r="G26" i="10"/>
  <c r="E27" i="10"/>
  <c r="D27" i="10"/>
  <c r="H30" i="11" l="1"/>
  <c r="F30" i="11"/>
  <c r="F27" i="10"/>
  <c r="H27" i="10"/>
  <c r="L28" i="11"/>
  <c r="G30" i="11"/>
  <c r="D31" i="11"/>
  <c r="E31" i="11"/>
  <c r="C32" i="11"/>
  <c r="K29" i="11"/>
  <c r="I29" i="11"/>
  <c r="J29" i="11" s="1"/>
  <c r="I26" i="10"/>
  <c r="J26" i="10" s="1"/>
  <c r="D28" i="10"/>
  <c r="E28" i="10"/>
  <c r="G27" i="10"/>
  <c r="K26" i="10"/>
  <c r="L26" i="10" s="1"/>
  <c r="F31" i="11" l="1"/>
  <c r="K30" i="11"/>
  <c r="H28" i="10"/>
  <c r="F28" i="10"/>
  <c r="H31" i="11"/>
  <c r="L29" i="11"/>
  <c r="E32" i="11"/>
  <c r="C33" i="11"/>
  <c r="D32" i="11"/>
  <c r="G31" i="11"/>
  <c r="K31" i="11" s="1"/>
  <c r="I30" i="11"/>
  <c r="J30" i="11" s="1"/>
  <c r="I27" i="10"/>
  <c r="J27" i="10" s="1"/>
  <c r="K27" i="10"/>
  <c r="L27" i="10" s="1"/>
  <c r="G28" i="10"/>
  <c r="E29" i="10"/>
  <c r="D29" i="10"/>
  <c r="L30" i="11" l="1"/>
  <c r="H32" i="11"/>
  <c r="F32" i="11"/>
  <c r="F29" i="10"/>
  <c r="H29" i="10"/>
  <c r="I31" i="11"/>
  <c r="J31" i="11" s="1"/>
  <c r="L31" i="11" s="1"/>
  <c r="C34" i="11"/>
  <c r="D33" i="11"/>
  <c r="E33" i="11"/>
  <c r="G32" i="11"/>
  <c r="I28" i="10"/>
  <c r="J28" i="10" s="1"/>
  <c r="G29" i="10"/>
  <c r="D30" i="10"/>
  <c r="E30" i="10"/>
  <c r="K28" i="10"/>
  <c r="L28" i="10" s="1"/>
  <c r="F33" i="11" l="1"/>
  <c r="H30" i="10"/>
  <c r="F30" i="10"/>
  <c r="H33" i="11"/>
  <c r="K32" i="11"/>
  <c r="I32" i="11"/>
  <c r="J32" i="11" s="1"/>
  <c r="G33" i="11"/>
  <c r="E34" i="11"/>
  <c r="D34" i="11"/>
  <c r="C35" i="11"/>
  <c r="G30" i="10"/>
  <c r="E31" i="10"/>
  <c r="D31" i="10"/>
  <c r="I29" i="10"/>
  <c r="J29" i="10" s="1"/>
  <c r="K29" i="10"/>
  <c r="L29" i="10" s="1"/>
  <c r="L32" i="11" l="1"/>
  <c r="H34" i="11"/>
  <c r="F34" i="11"/>
  <c r="H31" i="10"/>
  <c r="F31" i="10"/>
  <c r="K30" i="10"/>
  <c r="L30" i="10" s="1"/>
  <c r="K33" i="11"/>
  <c r="E35" i="11"/>
  <c r="D35" i="11"/>
  <c r="C36" i="11"/>
  <c r="G34" i="11"/>
  <c r="I33" i="11"/>
  <c r="J33" i="11" s="1"/>
  <c r="D32" i="10"/>
  <c r="E32" i="10"/>
  <c r="G31" i="10"/>
  <c r="I30" i="10"/>
  <c r="J30" i="10" s="1"/>
  <c r="F32" i="10" l="1"/>
  <c r="H35" i="11"/>
  <c r="F35" i="11"/>
  <c r="L33" i="11"/>
  <c r="H32" i="10"/>
  <c r="I34" i="11"/>
  <c r="J34" i="11" s="1"/>
  <c r="K34" i="11"/>
  <c r="E36" i="11"/>
  <c r="C37" i="11"/>
  <c r="D36" i="11"/>
  <c r="G35" i="11"/>
  <c r="K35" i="11" s="1"/>
  <c r="K31" i="10"/>
  <c r="L31" i="10" s="1"/>
  <c r="I31" i="10"/>
  <c r="J31" i="10" s="1"/>
  <c r="G32" i="10"/>
  <c r="E33" i="10"/>
  <c r="D33" i="10"/>
  <c r="H36" i="11" l="1"/>
  <c r="F36" i="11"/>
  <c r="F33" i="10"/>
  <c r="H33" i="10"/>
  <c r="I35" i="11"/>
  <c r="J35" i="11" s="1"/>
  <c r="L35" i="11" s="1"/>
  <c r="C38" i="11"/>
  <c r="E37" i="11"/>
  <c r="D37" i="11"/>
  <c r="H37" i="11" s="1"/>
  <c r="G36" i="11"/>
  <c r="K36" i="11" s="1"/>
  <c r="L34" i="11"/>
  <c r="G33" i="10"/>
  <c r="I32" i="10"/>
  <c r="J32" i="10" s="1"/>
  <c r="E34" i="10"/>
  <c r="D34" i="10"/>
  <c r="K32" i="10"/>
  <c r="L32" i="10" s="1"/>
  <c r="F37" i="11" l="1"/>
  <c r="F34" i="10"/>
  <c r="H34" i="10"/>
  <c r="I36" i="11"/>
  <c r="J36" i="11" s="1"/>
  <c r="L36" i="11" s="1"/>
  <c r="G37" i="11"/>
  <c r="K37" i="11" s="1"/>
  <c r="C39" i="11"/>
  <c r="D38" i="11"/>
  <c r="E38" i="11"/>
  <c r="F38" i="11" s="1"/>
  <c r="D35" i="10"/>
  <c r="E35" i="10"/>
  <c r="F35" i="10" s="1"/>
  <c r="G34" i="10"/>
  <c r="K34" i="10" s="1"/>
  <c r="L34" i="10" s="1"/>
  <c r="K33" i="10"/>
  <c r="L33" i="10" s="1"/>
  <c r="I33" i="10"/>
  <c r="J33" i="10" s="1"/>
  <c r="H38" i="11" l="1"/>
  <c r="H35" i="10"/>
  <c r="E39" i="11"/>
  <c r="D39" i="11"/>
  <c r="C40" i="11"/>
  <c r="I37" i="11"/>
  <c r="J37" i="11" s="1"/>
  <c r="L37" i="11" s="1"/>
  <c r="G38" i="11"/>
  <c r="I34" i="10"/>
  <c r="J34" i="10" s="1"/>
  <c r="G35" i="10"/>
  <c r="K35" i="10" s="1"/>
  <c r="L35" i="10" s="1"/>
  <c r="E36" i="10"/>
  <c r="D36" i="10"/>
  <c r="F39" i="11" l="1"/>
  <c r="H39" i="11"/>
  <c r="F36" i="10"/>
  <c r="H36" i="10"/>
  <c r="K38" i="11"/>
  <c r="I38" i="11"/>
  <c r="J38" i="11" s="1"/>
  <c r="C41" i="11"/>
  <c r="E40" i="11"/>
  <c r="D40" i="11"/>
  <c r="G39" i="11"/>
  <c r="D37" i="10"/>
  <c r="E37" i="10"/>
  <c r="F37" i="10" s="1"/>
  <c r="G36" i="10"/>
  <c r="K36" i="10" s="1"/>
  <c r="L36" i="10" s="1"/>
  <c r="I35" i="10"/>
  <c r="J35" i="10" s="1"/>
  <c r="H40" i="11" l="1"/>
  <c r="F40" i="11"/>
  <c r="L38" i="11"/>
  <c r="H37" i="10"/>
  <c r="I39" i="11"/>
  <c r="J39" i="11" s="1"/>
  <c r="D41" i="11"/>
  <c r="C42" i="11"/>
  <c r="E41" i="11"/>
  <c r="F41" i="11" s="1"/>
  <c r="K39" i="11"/>
  <c r="G40" i="11"/>
  <c r="I36" i="10"/>
  <c r="J36" i="10" s="1"/>
  <c r="G37" i="10"/>
  <c r="D38" i="10"/>
  <c r="E38" i="10"/>
  <c r="H38" i="10" l="1"/>
  <c r="F38" i="10"/>
  <c r="I37" i="10"/>
  <c r="J37" i="10" s="1"/>
  <c r="H41" i="11"/>
  <c r="K40" i="11"/>
  <c r="I40" i="11"/>
  <c r="J40" i="11" s="1"/>
  <c r="G41" i="11"/>
  <c r="K41" i="11" s="1"/>
  <c r="E42" i="11"/>
  <c r="C43" i="11"/>
  <c r="D42" i="11"/>
  <c r="L39" i="11"/>
  <c r="G38" i="10"/>
  <c r="K38" i="10" s="1"/>
  <c r="L38" i="10" s="1"/>
  <c r="D39" i="10"/>
  <c r="E39" i="10"/>
  <c r="K37" i="10"/>
  <c r="L37" i="10" s="1"/>
  <c r="L40" i="11" l="1"/>
  <c r="F42" i="11"/>
  <c r="H39" i="10"/>
  <c r="F39" i="10"/>
  <c r="H42" i="11"/>
  <c r="I38" i="10"/>
  <c r="J38" i="10" s="1"/>
  <c r="G42" i="11"/>
  <c r="I41" i="11"/>
  <c r="J41" i="11" s="1"/>
  <c r="L41" i="11" s="1"/>
  <c r="D43" i="11"/>
  <c r="C44" i="11"/>
  <c r="E43" i="11"/>
  <c r="F43" i="11" s="1"/>
  <c r="G39" i="10"/>
  <c r="I39" i="10" s="1"/>
  <c r="J39" i="10" s="1"/>
  <c r="D40" i="10"/>
  <c r="E40" i="10"/>
  <c r="H40" i="10" l="1"/>
  <c r="F40" i="10"/>
  <c r="H43" i="11"/>
  <c r="K42" i="11"/>
  <c r="G43" i="11"/>
  <c r="C45" i="11"/>
  <c r="E44" i="11"/>
  <c r="D44" i="11"/>
  <c r="I42" i="11"/>
  <c r="J42" i="11" s="1"/>
  <c r="E41" i="10"/>
  <c r="D41" i="10"/>
  <c r="G40" i="10"/>
  <c r="K39" i="10"/>
  <c r="L39" i="10" s="1"/>
  <c r="H44" i="11" l="1"/>
  <c r="F44" i="11"/>
  <c r="L42" i="11"/>
  <c r="H41" i="10"/>
  <c r="F41" i="10"/>
  <c r="G44" i="11"/>
  <c r="K44" i="11" s="1"/>
  <c r="E45" i="11"/>
  <c r="D45" i="11"/>
  <c r="C46" i="11"/>
  <c r="I43" i="11"/>
  <c r="J43" i="11" s="1"/>
  <c r="K43" i="11"/>
  <c r="I40" i="10"/>
  <c r="J40" i="10" s="1"/>
  <c r="K40" i="10"/>
  <c r="L40" i="10" s="1"/>
  <c r="D42" i="10"/>
  <c r="E42" i="10"/>
  <c r="G41" i="10"/>
  <c r="H45" i="11" l="1"/>
  <c r="F45" i="11"/>
  <c r="H42" i="10"/>
  <c r="F42" i="10"/>
  <c r="L43" i="11"/>
  <c r="D46" i="11"/>
  <c r="E46" i="11"/>
  <c r="F46" i="11" s="1"/>
  <c r="C47" i="11"/>
  <c r="G45" i="11"/>
  <c r="I44" i="11"/>
  <c r="J44" i="11" s="1"/>
  <c r="L44" i="11" s="1"/>
  <c r="K41" i="10"/>
  <c r="L41" i="10" s="1"/>
  <c r="I41" i="10"/>
  <c r="J41" i="10" s="1"/>
  <c r="E43" i="10"/>
  <c r="D43" i="10"/>
  <c r="G42" i="10"/>
  <c r="F43" i="10" l="1"/>
  <c r="H46" i="11"/>
  <c r="H43" i="10"/>
  <c r="I45" i="11"/>
  <c r="J45" i="11" s="1"/>
  <c r="K45" i="11"/>
  <c r="C48" i="11"/>
  <c r="E47" i="11"/>
  <c r="D47" i="11"/>
  <c r="H47" i="11" s="1"/>
  <c r="G46" i="11"/>
  <c r="I42" i="10"/>
  <c r="J42" i="10" s="1"/>
  <c r="G43" i="10"/>
  <c r="K42" i="10"/>
  <c r="L42" i="10" s="1"/>
  <c r="D44" i="10"/>
  <c r="E44" i="10"/>
  <c r="F47" i="11" l="1"/>
  <c r="H44" i="10"/>
  <c r="F44" i="10"/>
  <c r="K46" i="11"/>
  <c r="L45" i="11"/>
  <c r="I46" i="11"/>
  <c r="J46" i="11" s="1"/>
  <c r="L46" i="11" s="1"/>
  <c r="E48" i="11"/>
  <c r="C49" i="11"/>
  <c r="D48" i="11"/>
  <c r="G47" i="11"/>
  <c r="K47" i="11" s="1"/>
  <c r="K43" i="10"/>
  <c r="L43" i="10" s="1"/>
  <c r="D45" i="10"/>
  <c r="E45" i="10"/>
  <c r="G44" i="10"/>
  <c r="I43" i="10"/>
  <c r="J43" i="10" s="1"/>
  <c r="H48" i="11" l="1"/>
  <c r="F48" i="11"/>
  <c r="H45" i="10"/>
  <c r="F45" i="10"/>
  <c r="I47" i="11"/>
  <c r="J47" i="11" s="1"/>
  <c r="L47" i="11" s="1"/>
  <c r="G48" i="11"/>
  <c r="K48" i="11" s="1"/>
  <c r="D49" i="11"/>
  <c r="E49" i="11"/>
  <c r="C50" i="11"/>
  <c r="K44" i="10"/>
  <c r="L44" i="10" s="1"/>
  <c r="I44" i="10"/>
  <c r="J44" i="10" s="1"/>
  <c r="G45" i="10"/>
  <c r="E46" i="10"/>
  <c r="D46" i="10"/>
  <c r="F49" i="11" l="1"/>
  <c r="F46" i="10"/>
  <c r="H49" i="11"/>
  <c r="H46" i="10"/>
  <c r="G49" i="11"/>
  <c r="I48" i="11"/>
  <c r="J48" i="11" s="1"/>
  <c r="L48" i="11" s="1"/>
  <c r="E50" i="11"/>
  <c r="C51" i="11"/>
  <c r="D50" i="11"/>
  <c r="K45" i="10"/>
  <c r="E47" i="10"/>
  <c r="D47" i="10"/>
  <c r="G46" i="10"/>
  <c r="K46" i="10" s="1"/>
  <c r="I45" i="10"/>
  <c r="J45" i="10" s="1"/>
  <c r="H50" i="11" l="1"/>
  <c r="F50" i="11"/>
  <c r="F47" i="10"/>
  <c r="H47" i="10"/>
  <c r="G50" i="11"/>
  <c r="K50" i="11" s="1"/>
  <c r="C52" i="11"/>
  <c r="E51" i="11"/>
  <c r="D51" i="11"/>
  <c r="K49" i="11"/>
  <c r="I49" i="11"/>
  <c r="J49" i="11" s="1"/>
  <c r="L45" i="10"/>
  <c r="I46" i="10"/>
  <c r="J46" i="10" s="1"/>
  <c r="L46" i="10" s="1"/>
  <c r="G47" i="10"/>
  <c r="I47" i="10" s="1"/>
  <c r="J47" i="10" s="1"/>
  <c r="D48" i="10"/>
  <c r="E48" i="10"/>
  <c r="H51" i="11" l="1"/>
  <c r="F51" i="11"/>
  <c r="H48" i="10"/>
  <c r="F48" i="10"/>
  <c r="L49" i="11"/>
  <c r="G51" i="11"/>
  <c r="D52" i="11"/>
  <c r="C53" i="11"/>
  <c r="E52" i="11"/>
  <c r="F52" i="11" s="1"/>
  <c r="I50" i="11"/>
  <c r="J50" i="11" s="1"/>
  <c r="L50" i="11" s="1"/>
  <c r="G48" i="10"/>
  <c r="I48" i="10" s="1"/>
  <c r="J48" i="10" s="1"/>
  <c r="E49" i="10"/>
  <c r="D49" i="10"/>
  <c r="K47" i="10"/>
  <c r="L47" i="10" s="1"/>
  <c r="F49" i="10" l="1"/>
  <c r="H52" i="11"/>
  <c r="H49" i="10"/>
  <c r="G52" i="11"/>
  <c r="K52" i="11" s="1"/>
  <c r="I51" i="11"/>
  <c r="J51" i="11" s="1"/>
  <c r="C54" i="11"/>
  <c r="D53" i="11"/>
  <c r="E53" i="11"/>
  <c r="F53" i="11" s="1"/>
  <c r="K51" i="11"/>
  <c r="D50" i="10"/>
  <c r="E50" i="10"/>
  <c r="G49" i="10"/>
  <c r="I49" i="10" s="1"/>
  <c r="J49" i="10" s="1"/>
  <c r="K48" i="10"/>
  <c r="L48" i="10" s="1"/>
  <c r="F50" i="10" l="1"/>
  <c r="H53" i="11"/>
  <c r="H50" i="10"/>
  <c r="L51" i="11"/>
  <c r="G53" i="11"/>
  <c r="K53" i="11" s="1"/>
  <c r="I52" i="11"/>
  <c r="J52" i="11" s="1"/>
  <c r="L52" i="11" s="1"/>
  <c r="D54" i="11"/>
  <c r="E54" i="11"/>
  <c r="F54" i="11" s="1"/>
  <c r="C55" i="11"/>
  <c r="K49" i="10"/>
  <c r="L49" i="10" s="1"/>
  <c r="G50" i="10"/>
  <c r="D51" i="10"/>
  <c r="E51" i="10"/>
  <c r="H51" i="10" l="1"/>
  <c r="F51" i="10"/>
  <c r="H54" i="11"/>
  <c r="G54" i="11"/>
  <c r="E55" i="11"/>
  <c r="D55" i="11"/>
  <c r="C56" i="11"/>
  <c r="I53" i="11"/>
  <c r="J53" i="11" s="1"/>
  <c r="L53" i="11" s="1"/>
  <c r="G51" i="10"/>
  <c r="K51" i="10" s="1"/>
  <c r="D52" i="10"/>
  <c r="E52" i="10"/>
  <c r="K50" i="10"/>
  <c r="I50" i="10"/>
  <c r="J50" i="10" s="1"/>
  <c r="F55" i="11" l="1"/>
  <c r="H55" i="11"/>
  <c r="H52" i="10"/>
  <c r="F52" i="10"/>
  <c r="E56" i="11"/>
  <c r="C57" i="11"/>
  <c r="D56" i="11"/>
  <c r="H56" i="11" s="1"/>
  <c r="G55" i="11"/>
  <c r="K54" i="11"/>
  <c r="I54" i="11"/>
  <c r="J54" i="11" s="1"/>
  <c r="L50" i="10"/>
  <c r="G52" i="10"/>
  <c r="K52" i="10" s="1"/>
  <c r="D53" i="10"/>
  <c r="E53" i="10"/>
  <c r="I51" i="10"/>
  <c r="J51" i="10" s="1"/>
  <c r="L51" i="10" s="1"/>
  <c r="I52" i="10" l="1"/>
  <c r="J52" i="10" s="1"/>
  <c r="F56" i="11"/>
  <c r="L54" i="11"/>
  <c r="H53" i="10"/>
  <c r="F53" i="10"/>
  <c r="K55" i="11"/>
  <c r="I55" i="11"/>
  <c r="J55" i="11" s="1"/>
  <c r="C58" i="11"/>
  <c r="E57" i="11"/>
  <c r="D57" i="11"/>
  <c r="H57" i="11" s="1"/>
  <c r="G56" i="11"/>
  <c r="L52" i="10"/>
  <c r="E54" i="10"/>
  <c r="D54" i="10"/>
  <c r="G53" i="10"/>
  <c r="L55" i="11" l="1"/>
  <c r="F57" i="11"/>
  <c r="F54" i="10"/>
  <c r="H54" i="10"/>
  <c r="I56" i="11"/>
  <c r="J56" i="11" s="1"/>
  <c r="G57" i="11"/>
  <c r="K57" i="11" s="1"/>
  <c r="K56" i="11"/>
  <c r="C59" i="11"/>
  <c r="E58" i="11"/>
  <c r="D58" i="11"/>
  <c r="K53" i="10"/>
  <c r="I53" i="10"/>
  <c r="J53" i="10" s="1"/>
  <c r="G54" i="10"/>
  <c r="I54" i="10" s="1"/>
  <c r="J54" i="10" s="1"/>
  <c r="D55" i="10"/>
  <c r="E55" i="10"/>
  <c r="F58" i="11" l="1"/>
  <c r="H58" i="11"/>
  <c r="H55" i="10"/>
  <c r="F55" i="10"/>
  <c r="D59" i="11"/>
  <c r="C60" i="11"/>
  <c r="E59" i="11"/>
  <c r="F59" i="11" s="1"/>
  <c r="L56" i="11"/>
  <c r="G58" i="11"/>
  <c r="I57" i="11"/>
  <c r="J57" i="11" s="1"/>
  <c r="L57" i="11" s="1"/>
  <c r="L53" i="10"/>
  <c r="K54" i="10"/>
  <c r="L54" i="10" s="1"/>
  <c r="G55" i="10"/>
  <c r="D56" i="10"/>
  <c r="E56" i="10"/>
  <c r="H56" i="10" l="1"/>
  <c r="F56" i="10"/>
  <c r="H59" i="11"/>
  <c r="K58" i="11"/>
  <c r="I58" i="11"/>
  <c r="J58" i="11" s="1"/>
  <c r="G59" i="11"/>
  <c r="E60" i="11"/>
  <c r="C61" i="11"/>
  <c r="D60" i="11"/>
  <c r="I55" i="10"/>
  <c r="J55" i="10" s="1"/>
  <c r="K55" i="10"/>
  <c r="L55" i="10" s="1"/>
  <c r="E57" i="10"/>
  <c r="D57" i="10"/>
  <c r="G56" i="10"/>
  <c r="K56" i="10" s="1"/>
  <c r="F57" i="10" l="1"/>
  <c r="H60" i="11"/>
  <c r="F60" i="11"/>
  <c r="H57" i="10"/>
  <c r="L58" i="11"/>
  <c r="I56" i="10"/>
  <c r="J56" i="10" s="1"/>
  <c r="E61" i="11"/>
  <c r="D61" i="11"/>
  <c r="C62" i="11"/>
  <c r="G60" i="11"/>
  <c r="K59" i="11"/>
  <c r="I59" i="11"/>
  <c r="J59" i="11" s="1"/>
  <c r="L56" i="10"/>
  <c r="D58" i="10"/>
  <c r="E58" i="10"/>
  <c r="G57" i="10"/>
  <c r="K57" i="10" s="1"/>
  <c r="H61" i="11" l="1"/>
  <c r="F61" i="11"/>
  <c r="H58" i="10"/>
  <c r="F58" i="10"/>
  <c r="L59" i="11"/>
  <c r="I60" i="11"/>
  <c r="J60" i="11" s="1"/>
  <c r="K60" i="11"/>
  <c r="E62" i="11"/>
  <c r="C63" i="11"/>
  <c r="D62" i="11"/>
  <c r="H62" i="11" s="1"/>
  <c r="G61" i="11"/>
  <c r="I57" i="10"/>
  <c r="J57" i="10" s="1"/>
  <c r="L57" i="10" s="1"/>
  <c r="G58" i="10"/>
  <c r="E59" i="10"/>
  <c r="D59" i="10"/>
  <c r="F62" i="11" l="1"/>
  <c r="F59" i="10"/>
  <c r="H59" i="10"/>
  <c r="L60" i="11"/>
  <c r="I61" i="11"/>
  <c r="J61" i="11" s="1"/>
  <c r="G62" i="11"/>
  <c r="K62" i="11" s="1"/>
  <c r="K61" i="11"/>
  <c r="D63" i="11"/>
  <c r="C64" i="11"/>
  <c r="E63" i="11"/>
  <c r="I58" i="10"/>
  <c r="J58" i="10" s="1"/>
  <c r="K58" i="10"/>
  <c r="L58" i="10" s="1"/>
  <c r="E60" i="10"/>
  <c r="D60" i="10"/>
  <c r="G59" i="10"/>
  <c r="F63" i="11" l="1"/>
  <c r="H63" i="11"/>
  <c r="F60" i="10"/>
  <c r="H60" i="10"/>
  <c r="L61" i="11"/>
  <c r="C65" i="11"/>
  <c r="D64" i="11"/>
  <c r="E64" i="11"/>
  <c r="F64" i="11" s="1"/>
  <c r="G63" i="11"/>
  <c r="K63" i="11" s="1"/>
  <c r="I62" i="11"/>
  <c r="J62" i="11" s="1"/>
  <c r="L62" i="11" s="1"/>
  <c r="I59" i="10"/>
  <c r="J59" i="10" s="1"/>
  <c r="K59" i="10"/>
  <c r="L59" i="10" s="1"/>
  <c r="D61" i="10"/>
  <c r="E61" i="10"/>
  <c r="G60" i="10"/>
  <c r="H64" i="11" l="1"/>
  <c r="H61" i="10"/>
  <c r="F61" i="10"/>
  <c r="I63" i="11"/>
  <c r="J63" i="11" s="1"/>
  <c r="L63" i="11" s="1"/>
  <c r="G64" i="11"/>
  <c r="E65" i="11"/>
  <c r="C66" i="11"/>
  <c r="D65" i="11"/>
  <c r="K60" i="10"/>
  <c r="G61" i="10"/>
  <c r="K61" i="10" s="1"/>
  <c r="E62" i="10"/>
  <c r="D62" i="10"/>
  <c r="I60" i="10"/>
  <c r="J60" i="10" s="1"/>
  <c r="F62" i="10" l="1"/>
  <c r="H65" i="11"/>
  <c r="F65" i="11"/>
  <c r="H62" i="10"/>
  <c r="E66" i="11"/>
  <c r="C67" i="11"/>
  <c r="D66" i="11"/>
  <c r="H66" i="11" s="1"/>
  <c r="I64" i="11"/>
  <c r="J64" i="11" s="1"/>
  <c r="G65" i="11"/>
  <c r="K65" i="11" s="1"/>
  <c r="K64" i="11"/>
  <c r="L60" i="10"/>
  <c r="G62" i="10"/>
  <c r="K62" i="10" s="1"/>
  <c r="L62" i="10" s="1"/>
  <c r="D63" i="10"/>
  <c r="E63" i="10"/>
  <c r="I61" i="10"/>
  <c r="J61" i="10" s="1"/>
  <c r="L61" i="10" s="1"/>
  <c r="I62" i="10" l="1"/>
  <c r="J62" i="10" s="1"/>
  <c r="F66" i="11"/>
  <c r="H63" i="10"/>
  <c r="F63" i="10"/>
  <c r="I65" i="11"/>
  <c r="J65" i="11" s="1"/>
  <c r="L65" i="11" s="1"/>
  <c r="L64" i="11"/>
  <c r="E67" i="11"/>
  <c r="D67" i="11"/>
  <c r="H67" i="11" s="1"/>
  <c r="C68" i="11"/>
  <c r="G66" i="11"/>
  <c r="D64" i="10"/>
  <c r="E64" i="10"/>
  <c r="F64" i="10" s="1"/>
  <c r="G63" i="10"/>
  <c r="F67" i="11" l="1"/>
  <c r="H64" i="10"/>
  <c r="K66" i="11"/>
  <c r="I66" i="11"/>
  <c r="J66" i="11" s="1"/>
  <c r="L66" i="11" s="1"/>
  <c r="C69" i="11"/>
  <c r="D68" i="11"/>
  <c r="E68" i="11"/>
  <c r="F68" i="11" s="1"/>
  <c r="G67" i="11"/>
  <c r="K67" i="11" s="1"/>
  <c r="K63" i="10"/>
  <c r="I63" i="10"/>
  <c r="J63" i="10" s="1"/>
  <c r="G64" i="10"/>
  <c r="D65" i="10"/>
  <c r="E65" i="10"/>
  <c r="H65" i="10" l="1"/>
  <c r="F65" i="10"/>
  <c r="H68" i="11"/>
  <c r="I67" i="11"/>
  <c r="J67" i="11" s="1"/>
  <c r="L67" i="11" s="1"/>
  <c r="D69" i="11"/>
  <c r="E69" i="11"/>
  <c r="F69" i="11" s="1"/>
  <c r="C70" i="11"/>
  <c r="G68" i="11"/>
  <c r="L63" i="10"/>
  <c r="K64" i="10"/>
  <c r="G65" i="10"/>
  <c r="K65" i="10" s="1"/>
  <c r="E66" i="10"/>
  <c r="D66" i="10"/>
  <c r="I64" i="10"/>
  <c r="J64" i="10" s="1"/>
  <c r="F66" i="10" l="1"/>
  <c r="H69" i="11"/>
  <c r="H66" i="10"/>
  <c r="K68" i="11"/>
  <c r="E70" i="11"/>
  <c r="C71" i="11"/>
  <c r="D70" i="11"/>
  <c r="I68" i="11"/>
  <c r="J68" i="11" s="1"/>
  <c r="L68" i="11" s="1"/>
  <c r="G69" i="11"/>
  <c r="K69" i="11" s="1"/>
  <c r="L64" i="10"/>
  <c r="G66" i="10"/>
  <c r="K66" i="10" s="1"/>
  <c r="D67" i="10"/>
  <c r="E67" i="10"/>
  <c r="I65" i="10"/>
  <c r="J65" i="10" s="1"/>
  <c r="L65" i="10" s="1"/>
  <c r="H70" i="11" l="1"/>
  <c r="F70" i="11"/>
  <c r="H67" i="10"/>
  <c r="F67" i="10"/>
  <c r="I69" i="11"/>
  <c r="J69" i="11" s="1"/>
  <c r="L69" i="11" s="1"/>
  <c r="D71" i="11"/>
  <c r="E71" i="11"/>
  <c r="F71" i="11" s="1"/>
  <c r="C72" i="11"/>
  <c r="G70" i="11"/>
  <c r="G67" i="10"/>
  <c r="E68" i="10"/>
  <c r="D68" i="10"/>
  <c r="I66" i="10"/>
  <c r="J66" i="10" s="1"/>
  <c r="L66" i="10" s="1"/>
  <c r="F68" i="10" l="1"/>
  <c r="H71" i="11"/>
  <c r="H68" i="10"/>
  <c r="K70" i="11"/>
  <c r="I70" i="11"/>
  <c r="J70" i="11" s="1"/>
  <c r="D72" i="11"/>
  <c r="E72" i="11"/>
  <c r="F72" i="11" s="1"/>
  <c r="C73" i="11"/>
  <c r="G71" i="11"/>
  <c r="K71" i="11" s="1"/>
  <c r="K67" i="10"/>
  <c r="E69" i="10"/>
  <c r="D69" i="10"/>
  <c r="G68" i="10"/>
  <c r="I67" i="10"/>
  <c r="J67" i="10" s="1"/>
  <c r="L70" i="11" l="1"/>
  <c r="F69" i="10"/>
  <c r="H72" i="11"/>
  <c r="H69" i="10"/>
  <c r="I71" i="11"/>
  <c r="J71" i="11" s="1"/>
  <c r="L71" i="11" s="1"/>
  <c r="D73" i="11"/>
  <c r="E73" i="11"/>
  <c r="C74" i="11"/>
  <c r="G72" i="11"/>
  <c r="L67" i="10"/>
  <c r="I68" i="10"/>
  <c r="J68" i="10" s="1"/>
  <c r="K68" i="10"/>
  <c r="L68" i="10" s="1"/>
  <c r="E70" i="10"/>
  <c r="D70" i="10"/>
  <c r="G69" i="10"/>
  <c r="F73" i="11" l="1"/>
  <c r="F70" i="10"/>
  <c r="H73" i="11"/>
  <c r="H70" i="10"/>
  <c r="K69" i="10"/>
  <c r="I72" i="11"/>
  <c r="J72" i="11" s="1"/>
  <c r="K72" i="11"/>
  <c r="E74" i="11"/>
  <c r="C75" i="11"/>
  <c r="D74" i="11"/>
  <c r="G73" i="11"/>
  <c r="K73" i="11" s="1"/>
  <c r="E71" i="10"/>
  <c r="D71" i="10"/>
  <c r="I69" i="10"/>
  <c r="J69" i="10" s="1"/>
  <c r="L69" i="10" s="1"/>
  <c r="G70" i="10"/>
  <c r="F74" i="11" l="1"/>
  <c r="F71" i="10"/>
  <c r="H74" i="11"/>
  <c r="H71" i="10"/>
  <c r="I73" i="11"/>
  <c r="J73" i="11" s="1"/>
  <c r="L73" i="11" s="1"/>
  <c r="E75" i="11"/>
  <c r="D75" i="11"/>
  <c r="C76" i="11"/>
  <c r="G74" i="11"/>
  <c r="L72" i="11"/>
  <c r="I70" i="10"/>
  <c r="J70" i="10" s="1"/>
  <c r="K70" i="10"/>
  <c r="L70" i="10" s="1"/>
  <c r="E72" i="10"/>
  <c r="D72" i="10"/>
  <c r="G71" i="10"/>
  <c r="H75" i="11" l="1"/>
  <c r="F75" i="11"/>
  <c r="F72" i="10"/>
  <c r="K74" i="11"/>
  <c r="H72" i="10"/>
  <c r="I74" i="11"/>
  <c r="J74" i="11" s="1"/>
  <c r="D76" i="11"/>
  <c r="C77" i="11"/>
  <c r="E76" i="11"/>
  <c r="F76" i="11" s="1"/>
  <c r="G75" i="11"/>
  <c r="I71" i="10"/>
  <c r="J71" i="10" s="1"/>
  <c r="D73" i="10"/>
  <c r="E73" i="10"/>
  <c r="G72" i="10"/>
  <c r="K71" i="10"/>
  <c r="L71" i="10" s="1"/>
  <c r="L74" i="11" l="1"/>
  <c r="H73" i="10"/>
  <c r="F73" i="10"/>
  <c r="H76" i="11"/>
  <c r="K75" i="11"/>
  <c r="I75" i="11"/>
  <c r="J75" i="11" s="1"/>
  <c r="L75" i="11" s="1"/>
  <c r="G76" i="11"/>
  <c r="C78" i="11"/>
  <c r="D77" i="11"/>
  <c r="E77" i="11"/>
  <c r="F77" i="11" s="1"/>
  <c r="K72" i="10"/>
  <c r="I72" i="10"/>
  <c r="J72" i="10" s="1"/>
  <c r="G73" i="10"/>
  <c r="K73" i="10" s="1"/>
  <c r="D74" i="10"/>
  <c r="E74" i="10"/>
  <c r="H74" i="10" l="1"/>
  <c r="F74" i="10"/>
  <c r="H77" i="11"/>
  <c r="K76" i="11"/>
  <c r="G77" i="11"/>
  <c r="C79" i="11"/>
  <c r="D78" i="11"/>
  <c r="E78" i="11"/>
  <c r="F78" i="11" s="1"/>
  <c r="I76" i="11"/>
  <c r="J76" i="11" s="1"/>
  <c r="L72" i="10"/>
  <c r="G74" i="10"/>
  <c r="I74" i="10" s="1"/>
  <c r="J74" i="10" s="1"/>
  <c r="E75" i="10"/>
  <c r="D75" i="10"/>
  <c r="I73" i="10"/>
  <c r="J73" i="10" s="1"/>
  <c r="L73" i="10" s="1"/>
  <c r="K74" i="10" l="1"/>
  <c r="L74" i="10" s="1"/>
  <c r="L76" i="11"/>
  <c r="F75" i="10"/>
  <c r="H78" i="11"/>
  <c r="H75" i="10"/>
  <c r="G78" i="11"/>
  <c r="K78" i="11" s="1"/>
  <c r="C80" i="11"/>
  <c r="D79" i="11"/>
  <c r="E79" i="11"/>
  <c r="I77" i="11"/>
  <c r="J77" i="11" s="1"/>
  <c r="K77" i="11"/>
  <c r="D76" i="10"/>
  <c r="E76" i="10"/>
  <c r="G75" i="10"/>
  <c r="I75" i="10" s="1"/>
  <c r="J75" i="10" s="1"/>
  <c r="F79" i="11" l="1"/>
  <c r="H76" i="10"/>
  <c r="F76" i="10"/>
  <c r="H79" i="11"/>
  <c r="L77" i="11"/>
  <c r="G79" i="11"/>
  <c r="K79" i="11" s="1"/>
  <c r="E80" i="11"/>
  <c r="D80" i="11"/>
  <c r="H80" i="11" s="1"/>
  <c r="C81" i="11"/>
  <c r="I78" i="11"/>
  <c r="J78" i="11" s="1"/>
  <c r="L78" i="11" s="1"/>
  <c r="K75" i="10"/>
  <c r="L75" i="10" s="1"/>
  <c r="D77" i="10"/>
  <c r="E77" i="10"/>
  <c r="G76" i="10"/>
  <c r="F80" i="11" l="1"/>
  <c r="H77" i="10"/>
  <c r="F77" i="10"/>
  <c r="C82" i="11"/>
  <c r="E81" i="11"/>
  <c r="D81" i="11"/>
  <c r="G80" i="11"/>
  <c r="K80" i="11" s="1"/>
  <c r="I79" i="11"/>
  <c r="J79" i="11" s="1"/>
  <c r="L79" i="11" s="1"/>
  <c r="K76" i="10"/>
  <c r="I76" i="10"/>
  <c r="J76" i="10" s="1"/>
  <c r="D78" i="10"/>
  <c r="E78" i="10"/>
  <c r="G77" i="10"/>
  <c r="H81" i="11" l="1"/>
  <c r="F81" i="11"/>
  <c r="H78" i="10"/>
  <c r="F78" i="10"/>
  <c r="I80" i="11"/>
  <c r="J80" i="11" s="1"/>
  <c r="L80" i="11" s="1"/>
  <c r="G81" i="11"/>
  <c r="D82" i="11"/>
  <c r="E82" i="11"/>
  <c r="F82" i="11" s="1"/>
  <c r="C83" i="11"/>
  <c r="L76" i="10"/>
  <c r="I77" i="10"/>
  <c r="J77" i="10" s="1"/>
  <c r="K77" i="10"/>
  <c r="L77" i="10" s="1"/>
  <c r="G78" i="10"/>
  <c r="D79" i="10"/>
  <c r="E79" i="10"/>
  <c r="H79" i="10" l="1"/>
  <c r="F79" i="10"/>
  <c r="H82" i="11"/>
  <c r="K81" i="11"/>
  <c r="E83" i="11"/>
  <c r="D83" i="11"/>
  <c r="C84" i="11"/>
  <c r="I81" i="11"/>
  <c r="J81" i="11" s="1"/>
  <c r="L81" i="11" s="1"/>
  <c r="G82" i="11"/>
  <c r="K82" i="11" s="1"/>
  <c r="K78" i="10"/>
  <c r="G79" i="10"/>
  <c r="E80" i="10"/>
  <c r="D80" i="10"/>
  <c r="I78" i="10"/>
  <c r="J78" i="10" s="1"/>
  <c r="H83" i="11" l="1"/>
  <c r="F83" i="11"/>
  <c r="F80" i="10"/>
  <c r="H80" i="10"/>
  <c r="I82" i="11"/>
  <c r="J82" i="11" s="1"/>
  <c r="L82" i="11" s="1"/>
  <c r="D84" i="11"/>
  <c r="E84" i="11"/>
  <c r="F84" i="11" s="1"/>
  <c r="C85" i="11"/>
  <c r="G83" i="11"/>
  <c r="K83" i="11" s="1"/>
  <c r="L78" i="10"/>
  <c r="K79" i="10"/>
  <c r="I79" i="10"/>
  <c r="J79" i="10" s="1"/>
  <c r="D81" i="10"/>
  <c r="E81" i="10"/>
  <c r="G80" i="10"/>
  <c r="K80" i="10" s="1"/>
  <c r="H84" i="11" l="1"/>
  <c r="H81" i="10"/>
  <c r="F81" i="10"/>
  <c r="C86" i="11"/>
  <c r="D85" i="11"/>
  <c r="E85" i="11"/>
  <c r="F85" i="11" s="1"/>
  <c r="I83" i="11"/>
  <c r="J83" i="11" s="1"/>
  <c r="L83" i="11" s="1"/>
  <c r="G84" i="11"/>
  <c r="K84" i="11" s="1"/>
  <c r="L79" i="10"/>
  <c r="I80" i="10"/>
  <c r="J80" i="10" s="1"/>
  <c r="L80" i="10" s="1"/>
  <c r="E82" i="10"/>
  <c r="D82" i="10"/>
  <c r="G81" i="10"/>
  <c r="F82" i="10" l="1"/>
  <c r="H85" i="11"/>
  <c r="H82" i="10"/>
  <c r="I84" i="11"/>
  <c r="J84" i="11" s="1"/>
  <c r="L84" i="11" s="1"/>
  <c r="G85" i="11"/>
  <c r="E86" i="11"/>
  <c r="C87" i="11"/>
  <c r="D86" i="11"/>
  <c r="K81" i="10"/>
  <c r="G82" i="10"/>
  <c r="K82" i="10" s="1"/>
  <c r="I81" i="10"/>
  <c r="J81" i="10" s="1"/>
  <c r="E83" i="10"/>
  <c r="D83" i="10"/>
  <c r="F83" i="10" l="1"/>
  <c r="F86" i="11"/>
  <c r="H86" i="11"/>
  <c r="H83" i="10"/>
  <c r="K85" i="11"/>
  <c r="C88" i="11"/>
  <c r="E87" i="11"/>
  <c r="D87" i="11"/>
  <c r="G86" i="11"/>
  <c r="I85" i="11"/>
  <c r="J85" i="11" s="1"/>
  <c r="L81" i="10"/>
  <c r="I82" i="10"/>
  <c r="J82" i="10" s="1"/>
  <c r="L82" i="10" s="1"/>
  <c r="E84" i="10"/>
  <c r="D84" i="10"/>
  <c r="G83" i="10"/>
  <c r="K83" i="10" s="1"/>
  <c r="H87" i="11" l="1"/>
  <c r="F87" i="11"/>
  <c r="F84" i="10"/>
  <c r="L85" i="11"/>
  <c r="H84" i="10"/>
  <c r="I86" i="11"/>
  <c r="J86" i="11" s="1"/>
  <c r="K86" i="11"/>
  <c r="G87" i="11"/>
  <c r="C89" i="11"/>
  <c r="E88" i="11"/>
  <c r="D88" i="11"/>
  <c r="I83" i="10"/>
  <c r="J83" i="10" s="1"/>
  <c r="L83" i="10" s="1"/>
  <c r="D85" i="10"/>
  <c r="E85" i="10"/>
  <c r="G84" i="10"/>
  <c r="H88" i="11" l="1"/>
  <c r="F88" i="11"/>
  <c r="H85" i="10"/>
  <c r="F85" i="10"/>
  <c r="C90" i="11"/>
  <c r="E89" i="11"/>
  <c r="D89" i="11"/>
  <c r="H89" i="11" s="1"/>
  <c r="G88" i="11"/>
  <c r="I87" i="11"/>
  <c r="J87" i="11" s="1"/>
  <c r="K87" i="11"/>
  <c r="L86" i="11"/>
  <c r="K84" i="10"/>
  <c r="I84" i="10"/>
  <c r="J84" i="10" s="1"/>
  <c r="G85" i="10"/>
  <c r="D86" i="10"/>
  <c r="E86" i="10"/>
  <c r="F89" i="11" l="1"/>
  <c r="H86" i="10"/>
  <c r="F86" i="10"/>
  <c r="L87" i="11"/>
  <c r="K88" i="11"/>
  <c r="I88" i="11"/>
  <c r="J88" i="11" s="1"/>
  <c r="G89" i="11"/>
  <c r="D90" i="11"/>
  <c r="E90" i="11"/>
  <c r="F90" i="11" s="1"/>
  <c r="C91" i="11"/>
  <c r="L84" i="10"/>
  <c r="G86" i="10"/>
  <c r="K86" i="10" s="1"/>
  <c r="E87" i="10"/>
  <c r="D87" i="10"/>
  <c r="I85" i="10"/>
  <c r="J85" i="10" s="1"/>
  <c r="K85" i="10"/>
  <c r="L85" i="10" s="1"/>
  <c r="H90" i="11" l="1"/>
  <c r="F87" i="10"/>
  <c r="L88" i="11"/>
  <c r="H87" i="10"/>
  <c r="K89" i="11"/>
  <c r="G90" i="11"/>
  <c r="K90" i="11" s="1"/>
  <c r="D91" i="11"/>
  <c r="E91" i="11"/>
  <c r="F91" i="11" s="1"/>
  <c r="C92" i="11"/>
  <c r="I89" i="11"/>
  <c r="J89" i="11" s="1"/>
  <c r="G87" i="10"/>
  <c r="D88" i="10"/>
  <c r="E88" i="10"/>
  <c r="I86" i="10"/>
  <c r="J86" i="10" s="1"/>
  <c r="L86" i="10" s="1"/>
  <c r="H88" i="10" l="1"/>
  <c r="F88" i="10"/>
  <c r="H91" i="11"/>
  <c r="L89" i="11"/>
  <c r="E92" i="11"/>
  <c r="D92" i="11"/>
  <c r="C93" i="11"/>
  <c r="G91" i="11"/>
  <c r="I90" i="11"/>
  <c r="J90" i="11" s="1"/>
  <c r="L90" i="11" s="1"/>
  <c r="G88" i="10"/>
  <c r="I88" i="10" s="1"/>
  <c r="J88" i="10" s="1"/>
  <c r="E89" i="10"/>
  <c r="D89" i="10"/>
  <c r="K87" i="10"/>
  <c r="L87" i="10" s="1"/>
  <c r="I87" i="10"/>
  <c r="J87" i="10" s="1"/>
  <c r="F92" i="11" l="1"/>
  <c r="F89" i="10"/>
  <c r="H92" i="11"/>
  <c r="H89" i="10"/>
  <c r="I91" i="11"/>
  <c r="J91" i="11" s="1"/>
  <c r="K91" i="11"/>
  <c r="E93" i="11"/>
  <c r="C94" i="11"/>
  <c r="D93" i="11"/>
  <c r="G92" i="11"/>
  <c r="K88" i="10"/>
  <c r="L88" i="10" s="1"/>
  <c r="E90" i="10"/>
  <c r="D90" i="10"/>
  <c r="G89" i="10"/>
  <c r="H93" i="11" l="1"/>
  <c r="F93" i="11"/>
  <c r="F90" i="10"/>
  <c r="H90" i="10"/>
  <c r="K92" i="11"/>
  <c r="I92" i="11"/>
  <c r="J92" i="11" s="1"/>
  <c r="L92" i="11" s="1"/>
  <c r="E94" i="11"/>
  <c r="C95" i="11"/>
  <c r="D94" i="11"/>
  <c r="H94" i="11" s="1"/>
  <c r="G93" i="11"/>
  <c r="L91" i="11"/>
  <c r="I89" i="10"/>
  <c r="J89" i="10" s="1"/>
  <c r="K89" i="10"/>
  <c r="L89" i="10" s="1"/>
  <c r="E91" i="10"/>
  <c r="D91" i="10"/>
  <c r="G90" i="10"/>
  <c r="I90" i="10" s="1"/>
  <c r="J90" i="10" s="1"/>
  <c r="F91" i="10" l="1"/>
  <c r="F94" i="11"/>
  <c r="H91" i="10"/>
  <c r="I93" i="11"/>
  <c r="J93" i="11" s="1"/>
  <c r="K93" i="11"/>
  <c r="D95" i="11"/>
  <c r="E95" i="11"/>
  <c r="F95" i="11" s="1"/>
  <c r="C96" i="11"/>
  <c r="G94" i="11"/>
  <c r="E92" i="10"/>
  <c r="D92" i="10"/>
  <c r="K90" i="10"/>
  <c r="L90" i="10" s="1"/>
  <c r="G91" i="10"/>
  <c r="I91" i="10" s="1"/>
  <c r="J91" i="10" s="1"/>
  <c r="H95" i="11" l="1"/>
  <c r="F92" i="10"/>
  <c r="H92" i="10"/>
  <c r="K94" i="11"/>
  <c r="I94" i="11"/>
  <c r="J94" i="11" s="1"/>
  <c r="C97" i="11"/>
  <c r="D96" i="11"/>
  <c r="E96" i="11"/>
  <c r="F96" i="11" s="1"/>
  <c r="G95" i="11"/>
  <c r="L93" i="11"/>
  <c r="K91" i="10"/>
  <c r="L91" i="10" s="1"/>
  <c r="G92" i="10"/>
  <c r="E93" i="10"/>
  <c r="D93" i="10"/>
  <c r="L94" i="11" l="1"/>
  <c r="F93" i="10"/>
  <c r="H96" i="11"/>
  <c r="H93" i="10"/>
  <c r="I95" i="11"/>
  <c r="J95" i="11" s="1"/>
  <c r="K95" i="11"/>
  <c r="G96" i="11"/>
  <c r="C98" i="11"/>
  <c r="E97" i="11"/>
  <c r="D97" i="11"/>
  <c r="K92" i="10"/>
  <c r="E94" i="10"/>
  <c r="D94" i="10"/>
  <c r="G93" i="10"/>
  <c r="I93" i="10" s="1"/>
  <c r="J93" i="10" s="1"/>
  <c r="I92" i="10"/>
  <c r="J92" i="10" s="1"/>
  <c r="F97" i="11" l="1"/>
  <c r="F94" i="10"/>
  <c r="H97" i="11"/>
  <c r="H94" i="10"/>
  <c r="K96" i="11"/>
  <c r="G97" i="11"/>
  <c r="K97" i="11" s="1"/>
  <c r="L95" i="11"/>
  <c r="E98" i="11"/>
  <c r="C99" i="11"/>
  <c r="D98" i="11"/>
  <c r="I96" i="11"/>
  <c r="J96" i="11" s="1"/>
  <c r="L92" i="10"/>
  <c r="K93" i="10"/>
  <c r="L93" i="10" s="1"/>
  <c r="G94" i="10"/>
  <c r="K94" i="10" s="1"/>
  <c r="E95" i="10"/>
  <c r="D95" i="10"/>
  <c r="F98" i="11" l="1"/>
  <c r="L96" i="11"/>
  <c r="H95" i="10"/>
  <c r="F95" i="10"/>
  <c r="H98" i="11"/>
  <c r="G98" i="11"/>
  <c r="K98" i="11" s="1"/>
  <c r="E99" i="11"/>
  <c r="C100" i="11"/>
  <c r="D99" i="11"/>
  <c r="H99" i="11" s="1"/>
  <c r="I97" i="11"/>
  <c r="J97" i="11" s="1"/>
  <c r="L97" i="11" s="1"/>
  <c r="I94" i="10"/>
  <c r="J94" i="10" s="1"/>
  <c r="L94" i="10" s="1"/>
  <c r="D96" i="10"/>
  <c r="E96" i="10"/>
  <c r="F96" i="10" s="1"/>
  <c r="G95" i="10"/>
  <c r="I95" i="10" s="1"/>
  <c r="J95" i="10" s="1"/>
  <c r="F99" i="11" l="1"/>
  <c r="H96" i="10"/>
  <c r="E100" i="11"/>
  <c r="D100" i="11"/>
  <c r="H100" i="11" s="1"/>
  <c r="C101" i="11"/>
  <c r="G99" i="11"/>
  <c r="I98" i="11"/>
  <c r="J98" i="11" s="1"/>
  <c r="L98" i="11" s="1"/>
  <c r="K95" i="10"/>
  <c r="L95" i="10" s="1"/>
  <c r="G96" i="10"/>
  <c r="K96" i="10" s="1"/>
  <c r="D97" i="10"/>
  <c r="E97" i="10"/>
  <c r="F100" i="11" l="1"/>
  <c r="H97" i="10"/>
  <c r="F97" i="10"/>
  <c r="I99" i="11"/>
  <c r="J99" i="11" s="1"/>
  <c r="K99" i="11"/>
  <c r="C102" i="11"/>
  <c r="D101" i="11"/>
  <c r="E101" i="11"/>
  <c r="F101" i="11" s="1"/>
  <c r="G100" i="11"/>
  <c r="G97" i="10"/>
  <c r="D98" i="10"/>
  <c r="E98" i="10"/>
  <c r="I96" i="10"/>
  <c r="J96" i="10" s="1"/>
  <c r="L96" i="10" s="1"/>
  <c r="H98" i="10" l="1"/>
  <c r="F98" i="10"/>
  <c r="H101" i="11"/>
  <c r="L99" i="11"/>
  <c r="I100" i="11"/>
  <c r="J100" i="11" s="1"/>
  <c r="K100" i="11"/>
  <c r="G101" i="11"/>
  <c r="D102" i="11"/>
  <c r="E102" i="11"/>
  <c r="F102" i="11" s="1"/>
  <c r="C103" i="11"/>
  <c r="E99" i="10"/>
  <c r="D99" i="10"/>
  <c r="K97" i="10"/>
  <c r="G98" i="10"/>
  <c r="I97" i="10"/>
  <c r="J97" i="10" s="1"/>
  <c r="H102" i="11" l="1"/>
  <c r="F99" i="10"/>
  <c r="H99" i="10"/>
  <c r="L100" i="11"/>
  <c r="G102" i="11"/>
  <c r="K102" i="11" s="1"/>
  <c r="D103" i="11"/>
  <c r="C104" i="11"/>
  <c r="E103" i="11"/>
  <c r="F103" i="11" s="1"/>
  <c r="I101" i="11"/>
  <c r="J101" i="11" s="1"/>
  <c r="K101" i="11"/>
  <c r="L97" i="10"/>
  <c r="K98" i="10"/>
  <c r="I98" i="10"/>
  <c r="J98" i="10" s="1"/>
  <c r="G99" i="10"/>
  <c r="E100" i="10"/>
  <c r="D100" i="10"/>
  <c r="F100" i="10" l="1"/>
  <c r="H103" i="11"/>
  <c r="H100" i="10"/>
  <c r="L101" i="11"/>
  <c r="E104" i="11"/>
  <c r="D104" i="11"/>
  <c r="C105" i="11"/>
  <c r="I102" i="11"/>
  <c r="J102" i="11" s="1"/>
  <c r="L102" i="11" s="1"/>
  <c r="G103" i="11"/>
  <c r="L98" i="10"/>
  <c r="I99" i="10"/>
  <c r="J99" i="10" s="1"/>
  <c r="G100" i="10"/>
  <c r="D101" i="10"/>
  <c r="E101" i="10"/>
  <c r="K99" i="10"/>
  <c r="L99" i="10" s="1"/>
  <c r="F104" i="11" l="1"/>
  <c r="H104" i="11"/>
  <c r="H101" i="10"/>
  <c r="F101" i="10"/>
  <c r="K103" i="11"/>
  <c r="I103" i="11"/>
  <c r="J103" i="11" s="1"/>
  <c r="E105" i="11"/>
  <c r="C106" i="11"/>
  <c r="D105" i="11"/>
  <c r="G104" i="11"/>
  <c r="K100" i="10"/>
  <c r="I100" i="10"/>
  <c r="J100" i="10" s="1"/>
  <c r="G101" i="10"/>
  <c r="K101" i="10" s="1"/>
  <c r="E102" i="10"/>
  <c r="D102" i="10"/>
  <c r="H105" i="11" l="1"/>
  <c r="F105" i="11"/>
  <c r="L103" i="11"/>
  <c r="F102" i="10"/>
  <c r="L100" i="10"/>
  <c r="H102" i="10"/>
  <c r="K104" i="11"/>
  <c r="I104" i="11"/>
  <c r="J104" i="11" s="1"/>
  <c r="C107" i="11"/>
  <c r="D106" i="11"/>
  <c r="E106" i="11"/>
  <c r="G105" i="11"/>
  <c r="K105" i="11" s="1"/>
  <c r="E103" i="10"/>
  <c r="D103" i="10"/>
  <c r="G102" i="10"/>
  <c r="I101" i="10"/>
  <c r="J101" i="10" s="1"/>
  <c r="L101" i="10" s="1"/>
  <c r="F103" i="10" l="1"/>
  <c r="H106" i="11"/>
  <c r="F106" i="11"/>
  <c r="L104" i="11"/>
  <c r="H103" i="10"/>
  <c r="I105" i="11"/>
  <c r="J105" i="11" s="1"/>
  <c r="L105" i="11" s="1"/>
  <c r="G106" i="11"/>
  <c r="K106" i="11" s="1"/>
  <c r="C108" i="11"/>
  <c r="E107" i="11"/>
  <c r="D107" i="11"/>
  <c r="K102" i="10"/>
  <c r="I102" i="10"/>
  <c r="J102" i="10" s="1"/>
  <c r="G103" i="10"/>
  <c r="D104" i="10"/>
  <c r="E104" i="10"/>
  <c r="H107" i="11" l="1"/>
  <c r="F107" i="11"/>
  <c r="H104" i="10"/>
  <c r="F104" i="10"/>
  <c r="G107" i="11"/>
  <c r="K107" i="11" s="1"/>
  <c r="E108" i="11"/>
  <c r="D108" i="11"/>
  <c r="C109" i="11"/>
  <c r="I106" i="11"/>
  <c r="J106" i="11" s="1"/>
  <c r="L106" i="11" s="1"/>
  <c r="L102" i="10"/>
  <c r="I103" i="10"/>
  <c r="J103" i="10" s="1"/>
  <c r="G104" i="10"/>
  <c r="E105" i="10"/>
  <c r="D105" i="10"/>
  <c r="K103" i="10"/>
  <c r="L103" i="10" s="1"/>
  <c r="H108" i="11" l="1"/>
  <c r="F108" i="11"/>
  <c r="F105" i="10"/>
  <c r="H105" i="10"/>
  <c r="D109" i="11"/>
  <c r="C110" i="11"/>
  <c r="E109" i="11"/>
  <c r="F109" i="11" s="1"/>
  <c r="G108" i="11"/>
  <c r="K108" i="11" s="1"/>
  <c r="I107" i="11"/>
  <c r="J107" i="11" s="1"/>
  <c r="L107" i="11" s="1"/>
  <c r="I104" i="10"/>
  <c r="J104" i="10" s="1"/>
  <c r="G105" i="10"/>
  <c r="K105" i="10" s="1"/>
  <c r="D106" i="10"/>
  <c r="E106" i="10"/>
  <c r="K104" i="10"/>
  <c r="L104" i="10" s="1"/>
  <c r="H106" i="10" l="1"/>
  <c r="F106" i="10"/>
  <c r="H109" i="11"/>
  <c r="E110" i="11"/>
  <c r="D110" i="11"/>
  <c r="H110" i="11" s="1"/>
  <c r="C111" i="11"/>
  <c r="I108" i="11"/>
  <c r="J108" i="11" s="1"/>
  <c r="L108" i="11" s="1"/>
  <c r="G109" i="11"/>
  <c r="D107" i="10"/>
  <c r="E107" i="10"/>
  <c r="G106" i="10"/>
  <c r="K106" i="10" s="1"/>
  <c r="I105" i="10"/>
  <c r="J105" i="10" s="1"/>
  <c r="L105" i="10" s="1"/>
  <c r="F110" i="11" l="1"/>
  <c r="H107" i="10"/>
  <c r="F107" i="10"/>
  <c r="K109" i="11"/>
  <c r="I109" i="11"/>
  <c r="J109" i="11" s="1"/>
  <c r="C112" i="11"/>
  <c r="E111" i="11"/>
  <c r="D111" i="11"/>
  <c r="G110" i="11"/>
  <c r="I106" i="10"/>
  <c r="J106" i="10" s="1"/>
  <c r="L106" i="10" s="1"/>
  <c r="E108" i="10"/>
  <c r="D108" i="10"/>
  <c r="G107" i="10"/>
  <c r="L109" i="11" l="1"/>
  <c r="F111" i="11"/>
  <c r="H111" i="11"/>
  <c r="F108" i="10"/>
  <c r="H108" i="10"/>
  <c r="I110" i="11"/>
  <c r="J110" i="11" s="1"/>
  <c r="K110" i="11"/>
  <c r="G111" i="11"/>
  <c r="K111" i="11" s="1"/>
  <c r="D112" i="11"/>
  <c r="E112" i="11"/>
  <c r="F112" i="11" s="1"/>
  <c r="C113" i="11"/>
  <c r="K107" i="10"/>
  <c r="I107" i="10"/>
  <c r="J107" i="10" s="1"/>
  <c r="E109" i="10"/>
  <c r="D109" i="10"/>
  <c r="G108" i="10"/>
  <c r="K108" i="10" s="1"/>
  <c r="F109" i="10" l="1"/>
  <c r="H112" i="11"/>
  <c r="H109" i="10"/>
  <c r="L110" i="11"/>
  <c r="E113" i="11"/>
  <c r="C114" i="11"/>
  <c r="D113" i="11"/>
  <c r="H113" i="11" s="1"/>
  <c r="G112" i="11"/>
  <c r="I111" i="11"/>
  <c r="J111" i="11" s="1"/>
  <c r="L111" i="11" s="1"/>
  <c r="L107" i="10"/>
  <c r="G109" i="10"/>
  <c r="K109" i="10" s="1"/>
  <c r="I108" i="10"/>
  <c r="J108" i="10" s="1"/>
  <c r="L108" i="10" s="1"/>
  <c r="E110" i="10"/>
  <c r="D110" i="10"/>
  <c r="F110" i="10" l="1"/>
  <c r="I109" i="10"/>
  <c r="J109" i="10" s="1"/>
  <c r="L109" i="10" s="1"/>
  <c r="F113" i="11"/>
  <c r="H110" i="10"/>
  <c r="I112" i="11"/>
  <c r="J112" i="11" s="1"/>
  <c r="K112" i="11"/>
  <c r="C115" i="11"/>
  <c r="D114" i="11"/>
  <c r="E114" i="11"/>
  <c r="F114" i="11" s="1"/>
  <c r="G113" i="11"/>
  <c r="E111" i="10"/>
  <c r="D111" i="10"/>
  <c r="G110" i="10"/>
  <c r="K110" i="10" s="1"/>
  <c r="H114" i="11" l="1"/>
  <c r="F111" i="10"/>
  <c r="H111" i="10"/>
  <c r="K113" i="11"/>
  <c r="L112" i="11"/>
  <c r="I113" i="11"/>
  <c r="J113" i="11" s="1"/>
  <c r="L113" i="11" s="1"/>
  <c r="G114" i="11"/>
  <c r="K114" i="11" s="1"/>
  <c r="C116" i="11"/>
  <c r="D115" i="11"/>
  <c r="E115" i="11"/>
  <c r="F115" i="11" s="1"/>
  <c r="I110" i="10"/>
  <c r="J110" i="10" s="1"/>
  <c r="L110" i="10" s="1"/>
  <c r="D112" i="10"/>
  <c r="E112" i="10"/>
  <c r="G111" i="10"/>
  <c r="H115" i="11" l="1"/>
  <c r="H112" i="10"/>
  <c r="F112" i="10"/>
  <c r="I114" i="11"/>
  <c r="J114" i="11" s="1"/>
  <c r="L114" i="11" s="1"/>
  <c r="G115" i="11"/>
  <c r="K115" i="11" s="1"/>
  <c r="C117" i="11"/>
  <c r="E116" i="11"/>
  <c r="D116" i="11"/>
  <c r="K111" i="10"/>
  <c r="I111" i="10"/>
  <c r="J111" i="10" s="1"/>
  <c r="D113" i="10"/>
  <c r="E113" i="10"/>
  <c r="G112" i="10"/>
  <c r="F116" i="11" l="1"/>
  <c r="H116" i="11"/>
  <c r="H113" i="10"/>
  <c r="F113" i="10"/>
  <c r="G116" i="11"/>
  <c r="K116" i="11" s="1"/>
  <c r="E117" i="11"/>
  <c r="C118" i="11"/>
  <c r="D117" i="11"/>
  <c r="I115" i="11"/>
  <c r="J115" i="11" s="1"/>
  <c r="L115" i="11" s="1"/>
  <c r="L111" i="10"/>
  <c r="K112" i="10"/>
  <c r="I112" i="10"/>
  <c r="J112" i="10" s="1"/>
  <c r="G113" i="10"/>
  <c r="E114" i="10"/>
  <c r="D114" i="10"/>
  <c r="H117" i="11" l="1"/>
  <c r="F117" i="11"/>
  <c r="F114" i="10"/>
  <c r="H114" i="10"/>
  <c r="D118" i="11"/>
  <c r="E118" i="11"/>
  <c r="C119" i="11"/>
  <c r="G117" i="11"/>
  <c r="I116" i="11"/>
  <c r="J116" i="11" s="1"/>
  <c r="L116" i="11" s="1"/>
  <c r="L112" i="10"/>
  <c r="K113" i="10"/>
  <c r="D115" i="10"/>
  <c r="E115" i="10"/>
  <c r="G114" i="10"/>
  <c r="K114" i="10" s="1"/>
  <c r="I113" i="10"/>
  <c r="J113" i="10" s="1"/>
  <c r="F118" i="11" l="1"/>
  <c r="H115" i="10"/>
  <c r="F115" i="10"/>
  <c r="H118" i="11"/>
  <c r="I117" i="11"/>
  <c r="J117" i="11" s="1"/>
  <c r="K117" i="11"/>
  <c r="D119" i="11"/>
  <c r="E119" i="11"/>
  <c r="F119" i="11" s="1"/>
  <c r="C120" i="11"/>
  <c r="G118" i="11"/>
  <c r="L113" i="10"/>
  <c r="I114" i="10"/>
  <c r="J114" i="10" s="1"/>
  <c r="L114" i="10" s="1"/>
  <c r="G115" i="10"/>
  <c r="K115" i="10" s="1"/>
  <c r="D116" i="10"/>
  <c r="E116" i="10"/>
  <c r="H119" i="11" l="1"/>
  <c r="H116" i="10"/>
  <c r="F116" i="10"/>
  <c r="I118" i="11"/>
  <c r="J118" i="11" s="1"/>
  <c r="L117" i="11"/>
  <c r="K118" i="11"/>
  <c r="E120" i="11"/>
  <c r="C121" i="11"/>
  <c r="D120" i="11"/>
  <c r="G119" i="11"/>
  <c r="K119" i="11" s="1"/>
  <c r="G116" i="10"/>
  <c r="E117" i="10"/>
  <c r="D117" i="10"/>
  <c r="I115" i="10"/>
  <c r="J115" i="10" s="1"/>
  <c r="L115" i="10" s="1"/>
  <c r="H120" i="11" l="1"/>
  <c r="F120" i="11"/>
  <c r="F117" i="10"/>
  <c r="H117" i="10"/>
  <c r="L118" i="11"/>
  <c r="I119" i="11"/>
  <c r="J119" i="11" s="1"/>
  <c r="L119" i="11" s="1"/>
  <c r="C122" i="11"/>
  <c r="D121" i="11"/>
  <c r="E121" i="11"/>
  <c r="F121" i="11" s="1"/>
  <c r="G120" i="11"/>
  <c r="D118" i="10"/>
  <c r="E118" i="10"/>
  <c r="F118" i="10" s="1"/>
  <c r="G117" i="10"/>
  <c r="I116" i="10"/>
  <c r="J116" i="10" s="1"/>
  <c r="K116" i="10"/>
  <c r="H121" i="11" l="1"/>
  <c r="H118" i="10"/>
  <c r="I120" i="11"/>
  <c r="J120" i="11" s="1"/>
  <c r="D122" i="11"/>
  <c r="E122" i="11"/>
  <c r="C123" i="11"/>
  <c r="K120" i="11"/>
  <c r="G121" i="11"/>
  <c r="L116" i="10"/>
  <c r="K117" i="10"/>
  <c r="I117" i="10"/>
  <c r="J117" i="10" s="1"/>
  <c r="G118" i="10"/>
  <c r="D119" i="10"/>
  <c r="E119" i="10"/>
  <c r="F122" i="11" l="1"/>
  <c r="H119" i="10"/>
  <c r="F119" i="10"/>
  <c r="H122" i="11"/>
  <c r="K121" i="11"/>
  <c r="L120" i="11"/>
  <c r="I121" i="11"/>
  <c r="J121" i="11" s="1"/>
  <c r="L121" i="11" s="1"/>
  <c r="C124" i="11"/>
  <c r="E123" i="11"/>
  <c r="D123" i="11"/>
  <c r="G122" i="11"/>
  <c r="L117" i="10"/>
  <c r="I118" i="10"/>
  <c r="J118" i="10" s="1"/>
  <c r="D120" i="10"/>
  <c r="E120" i="10"/>
  <c r="G119" i="10"/>
  <c r="K118" i="10"/>
  <c r="H123" i="11" l="1"/>
  <c r="L118" i="10"/>
  <c r="F123" i="11"/>
  <c r="H120" i="10"/>
  <c r="F120" i="10"/>
  <c r="I122" i="11"/>
  <c r="J122" i="11" s="1"/>
  <c r="K122" i="11"/>
  <c r="G123" i="11"/>
  <c r="K123" i="11" s="1"/>
  <c r="C125" i="11"/>
  <c r="E124" i="11"/>
  <c r="D124" i="11"/>
  <c r="K119" i="10"/>
  <c r="I119" i="10"/>
  <c r="J119" i="10" s="1"/>
  <c r="D121" i="10"/>
  <c r="E121" i="10"/>
  <c r="G120" i="10"/>
  <c r="K120" i="10" s="1"/>
  <c r="H124" i="11" l="1"/>
  <c r="L119" i="10"/>
  <c r="F124" i="11"/>
  <c r="H121" i="10"/>
  <c r="F121" i="10"/>
  <c r="G124" i="11"/>
  <c r="L122" i="11"/>
  <c r="E125" i="11"/>
  <c r="C126" i="11"/>
  <c r="D125" i="11"/>
  <c r="I123" i="11"/>
  <c r="J123" i="11" s="1"/>
  <c r="L123" i="11" s="1"/>
  <c r="I120" i="10"/>
  <c r="J120" i="10" s="1"/>
  <c r="L120" i="10" s="1"/>
  <c r="G121" i="10"/>
  <c r="K121" i="10" s="1"/>
  <c r="D122" i="10"/>
  <c r="E122" i="10"/>
  <c r="H125" i="11" l="1"/>
  <c r="F125" i="11"/>
  <c r="H122" i="10"/>
  <c r="F122" i="10"/>
  <c r="D126" i="11"/>
  <c r="E126" i="11"/>
  <c r="F126" i="11" s="1"/>
  <c r="C127" i="11"/>
  <c r="G125" i="11"/>
  <c r="K125" i="11" s="1"/>
  <c r="K124" i="11"/>
  <c r="I124" i="11"/>
  <c r="J124" i="11" s="1"/>
  <c r="G122" i="10"/>
  <c r="D123" i="10"/>
  <c r="E123" i="10"/>
  <c r="I121" i="10"/>
  <c r="J121" i="10" s="1"/>
  <c r="L121" i="10" s="1"/>
  <c r="L124" i="11" l="1"/>
  <c r="H123" i="10"/>
  <c r="F123" i="10"/>
  <c r="H126" i="11"/>
  <c r="K122" i="10"/>
  <c r="I125" i="11"/>
  <c r="J125" i="11" s="1"/>
  <c r="L125" i="11" s="1"/>
  <c r="C128" i="11"/>
  <c r="E127" i="11"/>
  <c r="D127" i="11"/>
  <c r="G126" i="11"/>
  <c r="K126" i="11" s="1"/>
  <c r="G123" i="10"/>
  <c r="I122" i="10"/>
  <c r="J122" i="10" s="1"/>
  <c r="L122" i="10" s="1"/>
  <c r="D124" i="10"/>
  <c r="E124" i="10"/>
  <c r="H127" i="11" l="1"/>
  <c r="I123" i="10"/>
  <c r="J123" i="10" s="1"/>
  <c r="F127" i="11"/>
  <c r="H124" i="10"/>
  <c r="F124" i="10"/>
  <c r="K123" i="10"/>
  <c r="L123" i="10" s="1"/>
  <c r="I126" i="11"/>
  <c r="J126" i="11" s="1"/>
  <c r="L126" i="11" s="1"/>
  <c r="G127" i="11"/>
  <c r="D128" i="11"/>
  <c r="E128" i="11"/>
  <c r="C129" i="11"/>
  <c r="E125" i="10"/>
  <c r="D125" i="10"/>
  <c r="G124" i="10"/>
  <c r="F128" i="11" l="1"/>
  <c r="F125" i="10"/>
  <c r="H128" i="11"/>
  <c r="H125" i="10"/>
  <c r="G128" i="11"/>
  <c r="D129" i="11"/>
  <c r="E129" i="11"/>
  <c r="F129" i="11" s="1"/>
  <c r="C130" i="11"/>
  <c r="I127" i="11"/>
  <c r="J127" i="11" s="1"/>
  <c r="K127" i="11"/>
  <c r="I124" i="10"/>
  <c r="J124" i="10" s="1"/>
  <c r="K124" i="10"/>
  <c r="L124" i="10" s="1"/>
  <c r="E126" i="10"/>
  <c r="D126" i="10"/>
  <c r="G125" i="10"/>
  <c r="K125" i="10" s="1"/>
  <c r="F126" i="10" l="1"/>
  <c r="H129" i="11"/>
  <c r="H126" i="10"/>
  <c r="L127" i="11"/>
  <c r="I128" i="11"/>
  <c r="J128" i="11" s="1"/>
  <c r="C131" i="11"/>
  <c r="E130" i="11"/>
  <c r="D130" i="11"/>
  <c r="G129" i="11"/>
  <c r="K128" i="11"/>
  <c r="D127" i="10"/>
  <c r="E127" i="10"/>
  <c r="I125" i="10"/>
  <c r="J125" i="10" s="1"/>
  <c r="L125" i="10" s="1"/>
  <c r="G126" i="10"/>
  <c r="F130" i="11" l="1"/>
  <c r="H127" i="10"/>
  <c r="F127" i="10"/>
  <c r="H130" i="11"/>
  <c r="K129" i="11"/>
  <c r="I129" i="11"/>
  <c r="J129" i="11" s="1"/>
  <c r="L129" i="11" s="1"/>
  <c r="L128" i="11"/>
  <c r="G130" i="11"/>
  <c r="K130" i="11" s="1"/>
  <c r="E131" i="11"/>
  <c r="C132" i="11"/>
  <c r="D131" i="11"/>
  <c r="K126" i="10"/>
  <c r="I126" i="10"/>
  <c r="J126" i="10" s="1"/>
  <c r="G127" i="10"/>
  <c r="E128" i="10"/>
  <c r="D128" i="10"/>
  <c r="F131" i="11" l="1"/>
  <c r="F128" i="10"/>
  <c r="H131" i="11"/>
  <c r="H128" i="10"/>
  <c r="G131" i="11"/>
  <c r="K131" i="11" s="1"/>
  <c r="E132" i="11"/>
  <c r="D132" i="11"/>
  <c r="H132" i="11" s="1"/>
  <c r="C133" i="11"/>
  <c r="I130" i="11"/>
  <c r="J130" i="11" s="1"/>
  <c r="L130" i="11" s="1"/>
  <c r="K127" i="10"/>
  <c r="L126" i="10"/>
  <c r="G128" i="10"/>
  <c r="I128" i="10" s="1"/>
  <c r="J128" i="10" s="1"/>
  <c r="E129" i="10"/>
  <c r="D129" i="10"/>
  <c r="I127" i="10"/>
  <c r="J127" i="10" s="1"/>
  <c r="F132" i="11" l="1"/>
  <c r="F129" i="10"/>
  <c r="H129" i="10"/>
  <c r="L127" i="10"/>
  <c r="C134" i="11"/>
  <c r="E133" i="11"/>
  <c r="D133" i="11"/>
  <c r="G132" i="11"/>
  <c r="K132" i="11" s="1"/>
  <c r="I131" i="11"/>
  <c r="J131" i="11" s="1"/>
  <c r="L131" i="11" s="1"/>
  <c r="G129" i="10"/>
  <c r="K129" i="10" s="1"/>
  <c r="D130" i="10"/>
  <c r="E130" i="10"/>
  <c r="K128" i="10"/>
  <c r="L128" i="10" s="1"/>
  <c r="H133" i="11" l="1"/>
  <c r="F133" i="11"/>
  <c r="H130" i="10"/>
  <c r="F130" i="10"/>
  <c r="G133" i="11"/>
  <c r="K133" i="11" s="1"/>
  <c r="I132" i="11"/>
  <c r="J132" i="11" s="1"/>
  <c r="L132" i="11" s="1"/>
  <c r="D134" i="11"/>
  <c r="C135" i="11"/>
  <c r="E134" i="11"/>
  <c r="F134" i="11" s="1"/>
  <c r="G130" i="10"/>
  <c r="D131" i="10"/>
  <c r="E131" i="10"/>
  <c r="I129" i="10"/>
  <c r="J129" i="10" s="1"/>
  <c r="L129" i="10" s="1"/>
  <c r="H131" i="10" l="1"/>
  <c r="F131" i="10"/>
  <c r="H134" i="11"/>
  <c r="E135" i="11"/>
  <c r="C136" i="11"/>
  <c r="D135" i="11"/>
  <c r="H135" i="11" s="1"/>
  <c r="G134" i="11"/>
  <c r="I133" i="11"/>
  <c r="J133" i="11" s="1"/>
  <c r="L133" i="11" s="1"/>
  <c r="G131" i="10"/>
  <c r="K131" i="10" s="1"/>
  <c r="E132" i="10"/>
  <c r="D132" i="10"/>
  <c r="K130" i="10"/>
  <c r="I130" i="10"/>
  <c r="J130" i="10" s="1"/>
  <c r="F132" i="10" l="1"/>
  <c r="F135" i="11"/>
  <c r="H132" i="10"/>
  <c r="I131" i="10"/>
  <c r="J131" i="10" s="1"/>
  <c r="E136" i="11"/>
  <c r="D136" i="11"/>
  <c r="C137" i="11"/>
  <c r="K134" i="11"/>
  <c r="I134" i="11"/>
  <c r="J134" i="11" s="1"/>
  <c r="G135" i="11"/>
  <c r="L130" i="10"/>
  <c r="L131" i="10"/>
  <c r="E133" i="10"/>
  <c r="D133" i="10"/>
  <c r="G132" i="10"/>
  <c r="H136" i="11" l="1"/>
  <c r="F133" i="10"/>
  <c r="F136" i="11"/>
  <c r="L134" i="11"/>
  <c r="K135" i="11"/>
  <c r="H133" i="10"/>
  <c r="I135" i="11"/>
  <c r="J135" i="11" s="1"/>
  <c r="E137" i="11"/>
  <c r="D137" i="11"/>
  <c r="C138" i="11"/>
  <c r="G136" i="11"/>
  <c r="K132" i="10"/>
  <c r="I132" i="10"/>
  <c r="J132" i="10" s="1"/>
  <c r="E134" i="10"/>
  <c r="D134" i="10"/>
  <c r="G133" i="10"/>
  <c r="L135" i="11" l="1"/>
  <c r="H137" i="11"/>
  <c r="F137" i="11"/>
  <c r="F134" i="10"/>
  <c r="H134" i="10"/>
  <c r="K136" i="11"/>
  <c r="I136" i="11"/>
  <c r="J136" i="11" s="1"/>
  <c r="C139" i="11"/>
  <c r="E138" i="11"/>
  <c r="D138" i="11"/>
  <c r="G137" i="11"/>
  <c r="L132" i="10"/>
  <c r="I133" i="10"/>
  <c r="J133" i="10" s="1"/>
  <c r="K133" i="10"/>
  <c r="D135" i="10"/>
  <c r="E135" i="10"/>
  <c r="G134" i="10"/>
  <c r="H138" i="11" l="1"/>
  <c r="L136" i="11"/>
  <c r="L133" i="10"/>
  <c r="F138" i="11"/>
  <c r="H135" i="10"/>
  <c r="F135" i="10"/>
  <c r="I134" i="10"/>
  <c r="J134" i="10" s="1"/>
  <c r="K137" i="11"/>
  <c r="I137" i="11"/>
  <c r="J137" i="11" s="1"/>
  <c r="G138" i="11"/>
  <c r="C140" i="11"/>
  <c r="D139" i="11"/>
  <c r="E139" i="11"/>
  <c r="F139" i="11" s="1"/>
  <c r="E136" i="10"/>
  <c r="D136" i="10"/>
  <c r="K134" i="10"/>
  <c r="L134" i="10" s="1"/>
  <c r="G135" i="10"/>
  <c r="K135" i="10" l="1"/>
  <c r="L137" i="11"/>
  <c r="F136" i="10"/>
  <c r="H139" i="11"/>
  <c r="H136" i="10"/>
  <c r="G139" i="11"/>
  <c r="K139" i="11" s="1"/>
  <c r="C141" i="11"/>
  <c r="E140" i="11"/>
  <c r="D140" i="11"/>
  <c r="K138" i="11"/>
  <c r="I138" i="11"/>
  <c r="J138" i="11" s="1"/>
  <c r="I135" i="10"/>
  <c r="J135" i="10" s="1"/>
  <c r="L135" i="10" s="1"/>
  <c r="E137" i="10"/>
  <c r="D137" i="10"/>
  <c r="G136" i="10"/>
  <c r="I136" i="10" s="1"/>
  <c r="J136" i="10" s="1"/>
  <c r="H140" i="11" l="1"/>
  <c r="L138" i="11"/>
  <c r="F140" i="11"/>
  <c r="F137" i="10"/>
  <c r="H137" i="10"/>
  <c r="G140" i="11"/>
  <c r="K140" i="11" s="1"/>
  <c r="I139" i="11"/>
  <c r="J139" i="11" s="1"/>
  <c r="L139" i="11" s="1"/>
  <c r="D141" i="11"/>
  <c r="E141" i="11"/>
  <c r="F141" i="11" s="1"/>
  <c r="C142" i="11"/>
  <c r="K136" i="10"/>
  <c r="L136" i="10" s="1"/>
  <c r="D138" i="10"/>
  <c r="E138" i="10"/>
  <c r="G137" i="10"/>
  <c r="K137" i="10" s="1"/>
  <c r="H141" i="11" l="1"/>
  <c r="H138" i="10"/>
  <c r="F138" i="10"/>
  <c r="C143" i="11"/>
  <c r="E142" i="11"/>
  <c r="D142" i="11"/>
  <c r="H142" i="11" s="1"/>
  <c r="I140" i="11"/>
  <c r="J140" i="11" s="1"/>
  <c r="L140" i="11" s="1"/>
  <c r="G141" i="11"/>
  <c r="I137" i="10"/>
  <c r="J137" i="10" s="1"/>
  <c r="L137" i="10" s="1"/>
  <c r="G138" i="10"/>
  <c r="E139" i="10"/>
  <c r="D139" i="10"/>
  <c r="F142" i="11" l="1"/>
  <c r="H139" i="10"/>
  <c r="F139" i="10"/>
  <c r="I141" i="11"/>
  <c r="J141" i="11" s="1"/>
  <c r="K141" i="11"/>
  <c r="G142" i="11"/>
  <c r="C144" i="11"/>
  <c r="E143" i="11"/>
  <c r="D143" i="11"/>
  <c r="I138" i="10"/>
  <c r="J138" i="10" s="1"/>
  <c r="E140" i="10"/>
  <c r="D140" i="10"/>
  <c r="G139" i="10"/>
  <c r="K139" i="10" s="1"/>
  <c r="K138" i="10"/>
  <c r="L138" i="10" s="1"/>
  <c r="H143" i="11" l="1"/>
  <c r="F143" i="11"/>
  <c r="F140" i="10"/>
  <c r="H140" i="10"/>
  <c r="K142" i="11"/>
  <c r="L141" i="11"/>
  <c r="D144" i="11"/>
  <c r="C145" i="11"/>
  <c r="E144" i="11"/>
  <c r="G143" i="11"/>
  <c r="K143" i="11" s="1"/>
  <c r="I142" i="11"/>
  <c r="J142" i="11" s="1"/>
  <c r="I139" i="10"/>
  <c r="J139" i="10" s="1"/>
  <c r="L139" i="10" s="1"/>
  <c r="G140" i="10"/>
  <c r="D141" i="10"/>
  <c r="E141" i="10"/>
  <c r="F144" i="11" l="1"/>
  <c r="H141" i="10"/>
  <c r="F141" i="10"/>
  <c r="H144" i="11"/>
  <c r="L142" i="11"/>
  <c r="I143" i="11"/>
  <c r="J143" i="11" s="1"/>
  <c r="L143" i="11" s="1"/>
  <c r="G144" i="11"/>
  <c r="K144" i="11" s="1"/>
  <c r="D145" i="11"/>
  <c r="C146" i="11"/>
  <c r="E145" i="11"/>
  <c r="F145" i="11" s="1"/>
  <c r="I140" i="10"/>
  <c r="J140" i="10" s="1"/>
  <c r="K140" i="10"/>
  <c r="L140" i="10" s="1"/>
  <c r="G141" i="10"/>
  <c r="D142" i="10"/>
  <c r="E142" i="10"/>
  <c r="H145" i="11" l="1"/>
  <c r="H142" i="10"/>
  <c r="F142" i="10"/>
  <c r="G145" i="11"/>
  <c r="K145" i="11" s="1"/>
  <c r="C147" i="11"/>
  <c r="E146" i="11"/>
  <c r="D146" i="11"/>
  <c r="I144" i="11"/>
  <c r="J144" i="11" s="1"/>
  <c r="L144" i="11" s="1"/>
  <c r="D143" i="10"/>
  <c r="E143" i="10"/>
  <c r="K141" i="10"/>
  <c r="G142" i="10"/>
  <c r="K142" i="10" s="1"/>
  <c r="I141" i="10"/>
  <c r="J141" i="10" s="1"/>
  <c r="H146" i="11" l="1"/>
  <c r="F146" i="11"/>
  <c r="H143" i="10"/>
  <c r="F143" i="10"/>
  <c r="G146" i="11"/>
  <c r="E147" i="11"/>
  <c r="D147" i="11"/>
  <c r="H147" i="11" s="1"/>
  <c r="C148" i="11"/>
  <c r="I145" i="11"/>
  <c r="J145" i="11" s="1"/>
  <c r="L145" i="11" s="1"/>
  <c r="I142" i="10"/>
  <c r="J142" i="10" s="1"/>
  <c r="L142" i="10" s="1"/>
  <c r="L141" i="10"/>
  <c r="G143" i="10"/>
  <c r="I143" i="10" s="1"/>
  <c r="J143" i="10" s="1"/>
  <c r="E144" i="10"/>
  <c r="D144" i="10"/>
  <c r="K146" i="11" l="1"/>
  <c r="F144" i="10"/>
  <c r="F147" i="11"/>
  <c r="H144" i="10"/>
  <c r="C149" i="11"/>
  <c r="D148" i="11"/>
  <c r="E148" i="11"/>
  <c r="G147" i="11"/>
  <c r="K147" i="11" s="1"/>
  <c r="I146" i="11"/>
  <c r="J146" i="11" s="1"/>
  <c r="L146" i="11" s="1"/>
  <c r="E145" i="10"/>
  <c r="D145" i="10"/>
  <c r="G144" i="10"/>
  <c r="I144" i="10" s="1"/>
  <c r="J144" i="10" s="1"/>
  <c r="K143" i="10"/>
  <c r="L143" i="10" s="1"/>
  <c r="F148" i="11" l="1"/>
  <c r="H145" i="10"/>
  <c r="F145" i="10"/>
  <c r="H148" i="11"/>
  <c r="I147" i="11"/>
  <c r="J147" i="11" s="1"/>
  <c r="L147" i="11" s="1"/>
  <c r="G148" i="11"/>
  <c r="C150" i="11"/>
  <c r="E149" i="11"/>
  <c r="D149" i="11"/>
  <c r="K144" i="10"/>
  <c r="L144" i="10" s="1"/>
  <c r="G145" i="10"/>
  <c r="E146" i="10"/>
  <c r="D146" i="10"/>
  <c r="F149" i="11" l="1"/>
  <c r="F146" i="10"/>
  <c r="H149" i="11"/>
  <c r="H146" i="10"/>
  <c r="K148" i="11"/>
  <c r="G149" i="11"/>
  <c r="K149" i="11" s="1"/>
  <c r="C151" i="11"/>
  <c r="D150" i="11"/>
  <c r="E150" i="11"/>
  <c r="F150" i="11" s="1"/>
  <c r="I148" i="11"/>
  <c r="J148" i="11" s="1"/>
  <c r="L148" i="11" s="1"/>
  <c r="K145" i="10"/>
  <c r="I145" i="10"/>
  <c r="J145" i="10" s="1"/>
  <c r="G146" i="10"/>
  <c r="E147" i="10"/>
  <c r="D147" i="10"/>
  <c r="H147" i="10" l="1"/>
  <c r="F147" i="10"/>
  <c r="H150" i="11"/>
  <c r="I146" i="10"/>
  <c r="J146" i="10" s="1"/>
  <c r="G150" i="11"/>
  <c r="D151" i="11"/>
  <c r="E151" i="11"/>
  <c r="F151" i="11" s="1"/>
  <c r="C152" i="11"/>
  <c r="I149" i="11"/>
  <c r="J149" i="11" s="1"/>
  <c r="L149" i="11" s="1"/>
  <c r="L145" i="10"/>
  <c r="D148" i="10"/>
  <c r="E148" i="10"/>
  <c r="F148" i="10" s="1"/>
  <c r="G147" i="10"/>
  <c r="K146" i="10"/>
  <c r="L146" i="10" s="1"/>
  <c r="H151" i="11" l="1"/>
  <c r="H148" i="10"/>
  <c r="G151" i="11"/>
  <c r="I150" i="11"/>
  <c r="J150" i="11" s="1"/>
  <c r="D152" i="11"/>
  <c r="C153" i="11"/>
  <c r="E152" i="11"/>
  <c r="K150" i="11"/>
  <c r="I147" i="10"/>
  <c r="J147" i="10" s="1"/>
  <c r="K147" i="10"/>
  <c r="L147" i="10" s="1"/>
  <c r="E149" i="10"/>
  <c r="D149" i="10"/>
  <c r="G148" i="10"/>
  <c r="F152" i="11" l="1"/>
  <c r="F149" i="10"/>
  <c r="H152" i="11"/>
  <c r="H149" i="10"/>
  <c r="L150" i="11"/>
  <c r="K151" i="11"/>
  <c r="E153" i="11"/>
  <c r="D153" i="11"/>
  <c r="C154" i="11"/>
  <c r="G152" i="11"/>
  <c r="I151" i="11"/>
  <c r="J151" i="11" s="1"/>
  <c r="K148" i="10"/>
  <c r="I148" i="10"/>
  <c r="J148" i="10" s="1"/>
  <c r="D150" i="10"/>
  <c r="E150" i="10"/>
  <c r="G149" i="10"/>
  <c r="H153" i="11" l="1"/>
  <c r="F153" i="11"/>
  <c r="H150" i="10"/>
  <c r="F150" i="10"/>
  <c r="L151" i="11"/>
  <c r="K149" i="10"/>
  <c r="I152" i="11"/>
  <c r="J152" i="11" s="1"/>
  <c r="K152" i="11"/>
  <c r="D154" i="11"/>
  <c r="E154" i="11"/>
  <c r="F154" i="11" s="1"/>
  <c r="C155" i="11"/>
  <c r="G153" i="11"/>
  <c r="L148" i="10"/>
  <c r="I149" i="10"/>
  <c r="J149" i="10" s="1"/>
  <c r="L149" i="10" s="1"/>
  <c r="G150" i="10"/>
  <c r="K150" i="10" s="1"/>
  <c r="D151" i="10"/>
  <c r="E151" i="10"/>
  <c r="H151" i="10" l="1"/>
  <c r="F151" i="10"/>
  <c r="H154" i="11"/>
  <c r="K153" i="11"/>
  <c r="L152" i="11"/>
  <c r="I153" i="11"/>
  <c r="J153" i="11" s="1"/>
  <c r="L153" i="11" s="1"/>
  <c r="D155" i="11"/>
  <c r="C156" i="11"/>
  <c r="E155" i="11"/>
  <c r="F155" i="11" s="1"/>
  <c r="G154" i="11"/>
  <c r="I150" i="10"/>
  <c r="J150" i="10" s="1"/>
  <c r="L150" i="10" s="1"/>
  <c r="D152" i="10"/>
  <c r="E152" i="10"/>
  <c r="G151" i="10"/>
  <c r="H152" i="10" l="1"/>
  <c r="F152" i="10"/>
  <c r="H155" i="11"/>
  <c r="I154" i="11"/>
  <c r="J154" i="11" s="1"/>
  <c r="K154" i="11"/>
  <c r="G155" i="11"/>
  <c r="K155" i="11" s="1"/>
  <c r="E156" i="11"/>
  <c r="C157" i="11"/>
  <c r="D156" i="11"/>
  <c r="I151" i="10"/>
  <c r="J151" i="10" s="1"/>
  <c r="K151" i="10"/>
  <c r="L151" i="10" s="1"/>
  <c r="E153" i="10"/>
  <c r="D153" i="10"/>
  <c r="G152" i="10"/>
  <c r="K152" i="10" s="1"/>
  <c r="F156" i="11" l="1"/>
  <c r="F153" i="10"/>
  <c r="H156" i="11"/>
  <c r="H153" i="10"/>
  <c r="D157" i="11"/>
  <c r="E157" i="11"/>
  <c r="F157" i="11" s="1"/>
  <c r="C158" i="11"/>
  <c r="G156" i="11"/>
  <c r="I155" i="11"/>
  <c r="J155" i="11" s="1"/>
  <c r="L155" i="11" s="1"/>
  <c r="L154" i="11"/>
  <c r="I152" i="10"/>
  <c r="J152" i="10" s="1"/>
  <c r="L152" i="10" s="1"/>
  <c r="G153" i="10"/>
  <c r="D154" i="10"/>
  <c r="E154" i="10"/>
  <c r="H154" i="10" l="1"/>
  <c r="F154" i="10"/>
  <c r="H157" i="11"/>
  <c r="I156" i="11"/>
  <c r="J156" i="11" s="1"/>
  <c r="K156" i="11"/>
  <c r="C159" i="11"/>
  <c r="D158" i="11"/>
  <c r="E158" i="11"/>
  <c r="G157" i="11"/>
  <c r="K157" i="11" s="1"/>
  <c r="K153" i="10"/>
  <c r="G154" i="10"/>
  <c r="D155" i="10"/>
  <c r="E155" i="10"/>
  <c r="I153" i="10"/>
  <c r="J153" i="10" s="1"/>
  <c r="F158" i="11" l="1"/>
  <c r="H158" i="11"/>
  <c r="H155" i="10"/>
  <c r="F155" i="10"/>
  <c r="L153" i="10"/>
  <c r="L156" i="11"/>
  <c r="I157" i="11"/>
  <c r="J157" i="11" s="1"/>
  <c r="L157" i="11" s="1"/>
  <c r="G158" i="11"/>
  <c r="K158" i="11" s="1"/>
  <c r="E159" i="11"/>
  <c r="C160" i="11"/>
  <c r="D159" i="11"/>
  <c r="H159" i="11" s="1"/>
  <c r="I154" i="10"/>
  <c r="J154" i="10" s="1"/>
  <c r="G155" i="10"/>
  <c r="K155" i="10" s="1"/>
  <c r="E156" i="10"/>
  <c r="D156" i="10"/>
  <c r="K154" i="10"/>
  <c r="L154" i="10" s="1"/>
  <c r="F159" i="11" l="1"/>
  <c r="F156" i="10"/>
  <c r="H156" i="10"/>
  <c r="G159" i="11"/>
  <c r="K159" i="11" s="1"/>
  <c r="D160" i="11"/>
  <c r="C161" i="11"/>
  <c r="E160" i="11"/>
  <c r="F160" i="11" s="1"/>
  <c r="I158" i="11"/>
  <c r="J158" i="11" s="1"/>
  <c r="L158" i="11" s="1"/>
  <c r="G156" i="10"/>
  <c r="D157" i="10"/>
  <c r="E157" i="10"/>
  <c r="I155" i="10"/>
  <c r="J155" i="10" s="1"/>
  <c r="L155" i="10" s="1"/>
  <c r="H157" i="10" l="1"/>
  <c r="F157" i="10"/>
  <c r="H160" i="11"/>
  <c r="G160" i="11"/>
  <c r="D161" i="11"/>
  <c r="E161" i="11"/>
  <c r="F161" i="11" s="1"/>
  <c r="C162" i="11"/>
  <c r="I159" i="11"/>
  <c r="J159" i="11" s="1"/>
  <c r="L159" i="11" s="1"/>
  <c r="D158" i="10"/>
  <c r="E158" i="10"/>
  <c r="F158" i="10" s="1"/>
  <c r="G157" i="10"/>
  <c r="K157" i="10" s="1"/>
  <c r="K156" i="10"/>
  <c r="I156" i="10"/>
  <c r="J156" i="10" s="1"/>
  <c r="H161" i="11" l="1"/>
  <c r="H158" i="10"/>
  <c r="D162" i="11"/>
  <c r="C163" i="11"/>
  <c r="E162" i="11"/>
  <c r="F162" i="11" s="1"/>
  <c r="G161" i="11"/>
  <c r="K161" i="11" s="1"/>
  <c r="K160" i="11"/>
  <c r="I160" i="11"/>
  <c r="J160" i="11" s="1"/>
  <c r="L156" i="10"/>
  <c r="I157" i="10"/>
  <c r="J157" i="10" s="1"/>
  <c r="L157" i="10" s="1"/>
  <c r="G158" i="10"/>
  <c r="K158" i="10" s="1"/>
  <c r="E159" i="10"/>
  <c r="D159" i="10"/>
  <c r="F159" i="10" l="1"/>
  <c r="H162" i="11"/>
  <c r="L160" i="11"/>
  <c r="H159" i="10"/>
  <c r="I161" i="11"/>
  <c r="J161" i="11" s="1"/>
  <c r="L161" i="11" s="1"/>
  <c r="G162" i="11"/>
  <c r="C164" i="11"/>
  <c r="E163" i="11"/>
  <c r="D163" i="11"/>
  <c r="E160" i="10"/>
  <c r="D160" i="10"/>
  <c r="G159" i="10"/>
  <c r="I158" i="10"/>
  <c r="J158" i="10" s="1"/>
  <c r="L158" i="10" s="1"/>
  <c r="H163" i="11" l="1"/>
  <c r="F163" i="11"/>
  <c r="K159" i="10"/>
  <c r="F160" i="10"/>
  <c r="H160" i="10"/>
  <c r="K162" i="11"/>
  <c r="G163" i="11"/>
  <c r="K163" i="11" s="1"/>
  <c r="D164" i="11"/>
  <c r="C165" i="11"/>
  <c r="E164" i="11"/>
  <c r="F164" i="11" s="1"/>
  <c r="I162" i="11"/>
  <c r="J162" i="11" s="1"/>
  <c r="L162" i="11" s="1"/>
  <c r="I159" i="10"/>
  <c r="J159" i="10" s="1"/>
  <c r="E161" i="10"/>
  <c r="D161" i="10"/>
  <c r="G160" i="10"/>
  <c r="L159" i="10" l="1"/>
  <c r="F161" i="10"/>
  <c r="H164" i="11"/>
  <c r="H161" i="10"/>
  <c r="E165" i="11"/>
  <c r="C166" i="11"/>
  <c r="D165" i="11"/>
  <c r="G164" i="11"/>
  <c r="K164" i="11" s="1"/>
  <c r="I163" i="11"/>
  <c r="J163" i="11" s="1"/>
  <c r="L163" i="11" s="1"/>
  <c r="K160" i="10"/>
  <c r="I160" i="10"/>
  <c r="J160" i="10" s="1"/>
  <c r="E162" i="10"/>
  <c r="D162" i="10"/>
  <c r="G161" i="10"/>
  <c r="H165" i="11" l="1"/>
  <c r="F165" i="11"/>
  <c r="F162" i="10"/>
  <c r="H162" i="10"/>
  <c r="I164" i="11"/>
  <c r="J164" i="11" s="1"/>
  <c r="L164" i="11" s="1"/>
  <c r="C167" i="11"/>
  <c r="E166" i="11"/>
  <c r="D166" i="11"/>
  <c r="G165" i="11"/>
  <c r="K165" i="11" s="1"/>
  <c r="K161" i="10"/>
  <c r="L160" i="10"/>
  <c r="I161" i="10"/>
  <c r="J161" i="10" s="1"/>
  <c r="D163" i="10"/>
  <c r="E163" i="10"/>
  <c r="G162" i="10"/>
  <c r="L161" i="10" l="1"/>
  <c r="F166" i="11"/>
  <c r="H166" i="11"/>
  <c r="H163" i="10"/>
  <c r="F163" i="10"/>
  <c r="I165" i="11"/>
  <c r="J165" i="11" s="1"/>
  <c r="L165" i="11" s="1"/>
  <c r="G166" i="11"/>
  <c r="K166" i="11" s="1"/>
  <c r="D167" i="11"/>
  <c r="C168" i="11"/>
  <c r="E167" i="11"/>
  <c r="F167" i="11" s="1"/>
  <c r="K162" i="10"/>
  <c r="I162" i="10"/>
  <c r="J162" i="10" s="1"/>
  <c r="G163" i="10"/>
  <c r="E164" i="10"/>
  <c r="D164" i="10"/>
  <c r="F164" i="10" l="1"/>
  <c r="H167" i="11"/>
  <c r="H164" i="10"/>
  <c r="G167" i="11"/>
  <c r="C169" i="11"/>
  <c r="E168" i="11"/>
  <c r="D168" i="11"/>
  <c r="H168" i="11" s="1"/>
  <c r="I166" i="11"/>
  <c r="J166" i="11" s="1"/>
  <c r="L166" i="11" s="1"/>
  <c r="L162" i="10"/>
  <c r="G164" i="10"/>
  <c r="K164" i="10" s="1"/>
  <c r="E165" i="10"/>
  <c r="D165" i="10"/>
  <c r="K163" i="10"/>
  <c r="I163" i="10"/>
  <c r="J163" i="10" s="1"/>
  <c r="F168" i="11" l="1"/>
  <c r="F165" i="10"/>
  <c r="H165" i="10"/>
  <c r="K167" i="11"/>
  <c r="G168" i="11"/>
  <c r="D169" i="11"/>
  <c r="E169" i="11"/>
  <c r="F169" i="11" s="1"/>
  <c r="C170" i="11"/>
  <c r="I167" i="11"/>
  <c r="J167" i="11" s="1"/>
  <c r="L167" i="11" s="1"/>
  <c r="L163" i="10"/>
  <c r="G165" i="10"/>
  <c r="E166" i="10"/>
  <c r="D166" i="10"/>
  <c r="I164" i="10"/>
  <c r="J164" i="10" s="1"/>
  <c r="L164" i="10" s="1"/>
  <c r="F166" i="10" l="1"/>
  <c r="H169" i="11"/>
  <c r="H166" i="10"/>
  <c r="G169" i="11"/>
  <c r="K169" i="11" s="1"/>
  <c r="I168" i="11"/>
  <c r="J168" i="11" s="1"/>
  <c r="D170" i="11"/>
  <c r="C171" i="11"/>
  <c r="E170" i="11"/>
  <c r="F170" i="11" s="1"/>
  <c r="K168" i="11"/>
  <c r="E167" i="10"/>
  <c r="D167" i="10"/>
  <c r="G166" i="10"/>
  <c r="K166" i="10" s="1"/>
  <c r="I165" i="10"/>
  <c r="J165" i="10" s="1"/>
  <c r="K165" i="10"/>
  <c r="L165" i="10" s="1"/>
  <c r="F167" i="10" l="1"/>
  <c r="H170" i="11"/>
  <c r="H167" i="10"/>
  <c r="L168" i="11"/>
  <c r="C172" i="11"/>
  <c r="D171" i="11"/>
  <c r="E171" i="11"/>
  <c r="F171" i="11" s="1"/>
  <c r="G170" i="11"/>
  <c r="I169" i="11"/>
  <c r="J169" i="11" s="1"/>
  <c r="L169" i="11" s="1"/>
  <c r="I166" i="10"/>
  <c r="J166" i="10" s="1"/>
  <c r="L166" i="10" s="1"/>
  <c r="D168" i="10"/>
  <c r="E168" i="10"/>
  <c r="G167" i="10"/>
  <c r="K167" i="10" s="1"/>
  <c r="H168" i="10" l="1"/>
  <c r="F168" i="10"/>
  <c r="H171" i="11"/>
  <c r="I170" i="11"/>
  <c r="J170" i="11" s="1"/>
  <c r="K170" i="11"/>
  <c r="G171" i="11"/>
  <c r="K171" i="11" s="1"/>
  <c r="D172" i="11"/>
  <c r="E172" i="11"/>
  <c r="F172" i="11" s="1"/>
  <c r="C173" i="11"/>
  <c r="I167" i="10"/>
  <c r="J167" i="10" s="1"/>
  <c r="L167" i="10" s="1"/>
  <c r="D169" i="10"/>
  <c r="E169" i="10"/>
  <c r="G168" i="10"/>
  <c r="H169" i="10" l="1"/>
  <c r="F169" i="10"/>
  <c r="H172" i="11"/>
  <c r="G172" i="11"/>
  <c r="K172" i="11" s="1"/>
  <c r="C174" i="11"/>
  <c r="E173" i="11"/>
  <c r="D173" i="11"/>
  <c r="I171" i="11"/>
  <c r="J171" i="11" s="1"/>
  <c r="L171" i="11" s="1"/>
  <c r="L170" i="11"/>
  <c r="K168" i="10"/>
  <c r="I168" i="10"/>
  <c r="J168" i="10" s="1"/>
  <c r="G169" i="10"/>
  <c r="E170" i="10"/>
  <c r="D170" i="10"/>
  <c r="F173" i="11" l="1"/>
  <c r="H173" i="11"/>
  <c r="F170" i="10"/>
  <c r="H170" i="10"/>
  <c r="G173" i="11"/>
  <c r="D174" i="11"/>
  <c r="C175" i="11"/>
  <c r="E174" i="11"/>
  <c r="F174" i="11" s="1"/>
  <c r="I172" i="11"/>
  <c r="J172" i="11" s="1"/>
  <c r="L172" i="11" s="1"/>
  <c r="L168" i="10"/>
  <c r="E171" i="10"/>
  <c r="D171" i="10"/>
  <c r="G170" i="10"/>
  <c r="I170" i="10" s="1"/>
  <c r="J170" i="10" s="1"/>
  <c r="I169" i="10"/>
  <c r="J169" i="10" s="1"/>
  <c r="K169" i="10"/>
  <c r="L169" i="10" s="1"/>
  <c r="K170" i="10" l="1"/>
  <c r="L170" i="10" s="1"/>
  <c r="F171" i="10"/>
  <c r="H174" i="11"/>
  <c r="H171" i="10"/>
  <c r="K173" i="11"/>
  <c r="C176" i="11"/>
  <c r="D175" i="11"/>
  <c r="E175" i="11"/>
  <c r="G174" i="11"/>
  <c r="I173" i="11"/>
  <c r="J173" i="11" s="1"/>
  <c r="G171" i="10"/>
  <c r="K171" i="10" s="1"/>
  <c r="E172" i="10"/>
  <c r="D172" i="10"/>
  <c r="F175" i="11" l="1"/>
  <c r="F172" i="10"/>
  <c r="H175" i="11"/>
  <c r="L173" i="11"/>
  <c r="H172" i="10"/>
  <c r="K174" i="11"/>
  <c r="I174" i="11"/>
  <c r="J174" i="11" s="1"/>
  <c r="G175" i="11"/>
  <c r="K175" i="11" s="1"/>
  <c r="C177" i="11"/>
  <c r="D176" i="11"/>
  <c r="E176" i="11"/>
  <c r="F176" i="11" s="1"/>
  <c r="E173" i="10"/>
  <c r="D173" i="10"/>
  <c r="G172" i="10"/>
  <c r="K172" i="10" s="1"/>
  <c r="I171" i="10"/>
  <c r="J171" i="10" s="1"/>
  <c r="L171" i="10" s="1"/>
  <c r="H176" i="11" l="1"/>
  <c r="L174" i="11"/>
  <c r="F173" i="10"/>
  <c r="H173" i="10"/>
  <c r="E177" i="11"/>
  <c r="D177" i="11"/>
  <c r="C178" i="11"/>
  <c r="G176" i="11"/>
  <c r="K176" i="11" s="1"/>
  <c r="I175" i="11"/>
  <c r="J175" i="11" s="1"/>
  <c r="L175" i="11" s="1"/>
  <c r="I172" i="10"/>
  <c r="J172" i="10" s="1"/>
  <c r="L172" i="10" s="1"/>
  <c r="E174" i="10"/>
  <c r="D174" i="10"/>
  <c r="G173" i="10"/>
  <c r="H177" i="11" l="1"/>
  <c r="F174" i="10"/>
  <c r="F177" i="11"/>
  <c r="H174" i="10"/>
  <c r="I176" i="11"/>
  <c r="J176" i="11" s="1"/>
  <c r="L176" i="11" s="1"/>
  <c r="E178" i="11"/>
  <c r="D178" i="11"/>
  <c r="C179" i="11"/>
  <c r="G177" i="11"/>
  <c r="I173" i="10"/>
  <c r="J173" i="10" s="1"/>
  <c r="K173" i="10"/>
  <c r="L173" i="10" s="1"/>
  <c r="D175" i="10"/>
  <c r="E175" i="10"/>
  <c r="G174" i="10"/>
  <c r="H178" i="11" l="1"/>
  <c r="F178" i="11"/>
  <c r="H175" i="10"/>
  <c r="F175" i="10"/>
  <c r="I177" i="11"/>
  <c r="J177" i="11" s="1"/>
  <c r="K177" i="11"/>
  <c r="D179" i="11"/>
  <c r="C180" i="11"/>
  <c r="E179" i="11"/>
  <c r="F179" i="11" s="1"/>
  <c r="G178" i="11"/>
  <c r="I174" i="10"/>
  <c r="J174" i="10" s="1"/>
  <c r="G175" i="10"/>
  <c r="K174" i="10"/>
  <c r="L174" i="10" s="1"/>
  <c r="D176" i="10"/>
  <c r="E176" i="10"/>
  <c r="H176" i="10" l="1"/>
  <c r="F176" i="10"/>
  <c r="H179" i="11"/>
  <c r="K178" i="11"/>
  <c r="L177" i="11"/>
  <c r="I178" i="11"/>
  <c r="J178" i="11" s="1"/>
  <c r="L178" i="11" s="1"/>
  <c r="G179" i="11"/>
  <c r="E180" i="11"/>
  <c r="D180" i="11"/>
  <c r="H180" i="11" s="1"/>
  <c r="C181" i="11"/>
  <c r="G176" i="10"/>
  <c r="K176" i="10" s="1"/>
  <c r="E177" i="10"/>
  <c r="D177" i="10"/>
  <c r="I175" i="10"/>
  <c r="J175" i="10" s="1"/>
  <c r="K175" i="10"/>
  <c r="L175" i="10" s="1"/>
  <c r="F180" i="11" l="1"/>
  <c r="F177" i="10"/>
  <c r="H177" i="10"/>
  <c r="I176" i="10"/>
  <c r="J176" i="10" s="1"/>
  <c r="C182" i="11"/>
  <c r="E181" i="11"/>
  <c r="D181" i="11"/>
  <c r="G180" i="11"/>
  <c r="K180" i="11" s="1"/>
  <c r="I179" i="11"/>
  <c r="J179" i="11" s="1"/>
  <c r="K179" i="11"/>
  <c r="L176" i="10"/>
  <c r="D178" i="10"/>
  <c r="E178" i="10"/>
  <c r="G177" i="10"/>
  <c r="K177" i="10" s="1"/>
  <c r="H181" i="11" l="1"/>
  <c r="F181" i="11"/>
  <c r="H178" i="10"/>
  <c r="F178" i="10"/>
  <c r="L179" i="11"/>
  <c r="I180" i="11"/>
  <c r="J180" i="11" s="1"/>
  <c r="L180" i="11" s="1"/>
  <c r="G181" i="11"/>
  <c r="D182" i="11"/>
  <c r="E182" i="11"/>
  <c r="F182" i="11" s="1"/>
  <c r="C183" i="11"/>
  <c r="I177" i="10"/>
  <c r="J177" i="10" s="1"/>
  <c r="L177" i="10" s="1"/>
  <c r="G178" i="10"/>
  <c r="D179" i="10"/>
  <c r="E179" i="10"/>
  <c r="I178" i="10" l="1"/>
  <c r="J178" i="10" s="1"/>
  <c r="H179" i="10"/>
  <c r="F179" i="10"/>
  <c r="H182" i="11"/>
  <c r="K181" i="11"/>
  <c r="C184" i="11"/>
  <c r="D183" i="11"/>
  <c r="E183" i="11"/>
  <c r="G182" i="11"/>
  <c r="I181" i="11"/>
  <c r="J181" i="11" s="1"/>
  <c r="G179" i="10"/>
  <c r="I179" i="10" s="1"/>
  <c r="J179" i="10" s="1"/>
  <c r="E180" i="10"/>
  <c r="D180" i="10"/>
  <c r="K178" i="10"/>
  <c r="L178" i="10" s="1"/>
  <c r="F183" i="11" l="1"/>
  <c r="L181" i="11"/>
  <c r="F180" i="10"/>
  <c r="H183" i="11"/>
  <c r="H180" i="10"/>
  <c r="K179" i="10"/>
  <c r="L179" i="10" s="1"/>
  <c r="I182" i="11"/>
  <c r="J182" i="11" s="1"/>
  <c r="K182" i="11"/>
  <c r="G183" i="11"/>
  <c r="K183" i="11" s="1"/>
  <c r="E184" i="11"/>
  <c r="D184" i="11"/>
  <c r="C185" i="11"/>
  <c r="E181" i="10"/>
  <c r="D181" i="10"/>
  <c r="G180" i="10"/>
  <c r="H184" i="11" l="1"/>
  <c r="F184" i="11"/>
  <c r="F181" i="10"/>
  <c r="H181" i="10"/>
  <c r="L182" i="11"/>
  <c r="G184" i="11"/>
  <c r="C186" i="11"/>
  <c r="D185" i="11"/>
  <c r="E185" i="11"/>
  <c r="F185" i="11" s="1"/>
  <c r="I183" i="11"/>
  <c r="J183" i="11" s="1"/>
  <c r="L183" i="11" s="1"/>
  <c r="I180" i="10"/>
  <c r="K180" i="10"/>
  <c r="J180" i="10"/>
  <c r="D182" i="10"/>
  <c r="E182" i="10"/>
  <c r="G181" i="10"/>
  <c r="H182" i="10" l="1"/>
  <c r="F182" i="10"/>
  <c r="H185" i="11"/>
  <c r="G185" i="11"/>
  <c r="D186" i="11"/>
  <c r="E186" i="11"/>
  <c r="F186" i="11" s="1"/>
  <c r="C187" i="11"/>
  <c r="K184" i="11"/>
  <c r="I184" i="11"/>
  <c r="J184" i="11" s="1"/>
  <c r="L180" i="10"/>
  <c r="G182" i="10"/>
  <c r="K182" i="10" s="1"/>
  <c r="K181" i="10"/>
  <c r="I181" i="10"/>
  <c r="J181" i="10" s="1"/>
  <c r="E183" i="10"/>
  <c r="D183" i="10"/>
  <c r="L184" i="11" l="1"/>
  <c r="F183" i="10"/>
  <c r="H186" i="11"/>
  <c r="H183" i="10"/>
  <c r="C188" i="11"/>
  <c r="D187" i="11"/>
  <c r="E187" i="11"/>
  <c r="F187" i="11" s="1"/>
  <c r="G186" i="11"/>
  <c r="I185" i="11"/>
  <c r="J185" i="11" s="1"/>
  <c r="K185" i="11"/>
  <c r="L181" i="10"/>
  <c r="G183" i="10"/>
  <c r="K183" i="10" s="1"/>
  <c r="E184" i="10"/>
  <c r="D184" i="10"/>
  <c r="I182" i="10"/>
  <c r="J182" i="10" s="1"/>
  <c r="L182" i="10" s="1"/>
  <c r="H187" i="11" l="1"/>
  <c r="F184" i="10"/>
  <c r="H184" i="10"/>
  <c r="L185" i="11"/>
  <c r="K186" i="11"/>
  <c r="I186" i="11"/>
  <c r="J186" i="11" s="1"/>
  <c r="G187" i="11"/>
  <c r="E188" i="11"/>
  <c r="C189" i="11"/>
  <c r="D188" i="11"/>
  <c r="I183" i="10"/>
  <c r="J183" i="10" s="1"/>
  <c r="L183" i="10" s="1"/>
  <c r="D185" i="10"/>
  <c r="E185" i="10"/>
  <c r="G184" i="10"/>
  <c r="L186" i="11" l="1"/>
  <c r="F188" i="11"/>
  <c r="H185" i="10"/>
  <c r="F185" i="10"/>
  <c r="H188" i="11"/>
  <c r="G188" i="11"/>
  <c r="K188" i="11" s="1"/>
  <c r="I187" i="11"/>
  <c r="J187" i="11" s="1"/>
  <c r="D189" i="11"/>
  <c r="E189" i="11"/>
  <c r="F189" i="11" s="1"/>
  <c r="C190" i="11"/>
  <c r="K187" i="11"/>
  <c r="K184" i="10"/>
  <c r="I184" i="10"/>
  <c r="J184" i="10" s="1"/>
  <c r="G185" i="10"/>
  <c r="K185" i="10" s="1"/>
  <c r="D186" i="10"/>
  <c r="E186" i="10"/>
  <c r="I185" i="10" l="1"/>
  <c r="J185" i="10" s="1"/>
  <c r="H186" i="10"/>
  <c r="F186" i="10"/>
  <c r="H189" i="11"/>
  <c r="L187" i="11"/>
  <c r="G189" i="11"/>
  <c r="K189" i="11" s="1"/>
  <c r="C191" i="11"/>
  <c r="D190" i="11"/>
  <c r="E190" i="11"/>
  <c r="I188" i="11"/>
  <c r="J188" i="11" s="1"/>
  <c r="L188" i="11" s="1"/>
  <c r="L185" i="10"/>
  <c r="L184" i="10"/>
  <c r="E187" i="10"/>
  <c r="D187" i="10"/>
  <c r="G186" i="10"/>
  <c r="K186" i="10" s="1"/>
  <c r="F190" i="11" l="1"/>
  <c r="F187" i="10"/>
  <c r="H190" i="11"/>
  <c r="H187" i="10"/>
  <c r="D191" i="11"/>
  <c r="E191" i="11"/>
  <c r="F191" i="11" s="1"/>
  <c r="C192" i="11"/>
  <c r="G190" i="11"/>
  <c r="I189" i="11"/>
  <c r="J189" i="11" s="1"/>
  <c r="L189" i="11" s="1"/>
  <c r="I186" i="10"/>
  <c r="J186" i="10" s="1"/>
  <c r="L186" i="10" s="1"/>
  <c r="E188" i="10"/>
  <c r="D188" i="10"/>
  <c r="G187" i="10"/>
  <c r="F188" i="10" l="1"/>
  <c r="K190" i="11"/>
  <c r="H191" i="11"/>
  <c r="H188" i="10"/>
  <c r="I190" i="11"/>
  <c r="J190" i="11" s="1"/>
  <c r="D192" i="11"/>
  <c r="E192" i="11"/>
  <c r="F192" i="11" s="1"/>
  <c r="C193" i="11"/>
  <c r="G191" i="11"/>
  <c r="K191" i="11" s="1"/>
  <c r="K187" i="10"/>
  <c r="I187" i="10"/>
  <c r="J187" i="10" s="1"/>
  <c r="G188" i="10"/>
  <c r="E189" i="10"/>
  <c r="D189" i="10"/>
  <c r="F189" i="10" l="1"/>
  <c r="L190" i="11"/>
  <c r="H192" i="11"/>
  <c r="H189" i="10"/>
  <c r="D193" i="11"/>
  <c r="E193" i="11"/>
  <c r="F193" i="11" s="1"/>
  <c r="C194" i="11"/>
  <c r="I191" i="11"/>
  <c r="J191" i="11" s="1"/>
  <c r="L191" i="11" s="1"/>
  <c r="G192" i="11"/>
  <c r="L187" i="10"/>
  <c r="K188" i="10"/>
  <c r="E190" i="10"/>
  <c r="D190" i="10"/>
  <c r="G189" i="10"/>
  <c r="I188" i="10"/>
  <c r="J188" i="10" s="1"/>
  <c r="K189" i="10" l="1"/>
  <c r="F190" i="10"/>
  <c r="K192" i="11"/>
  <c r="H193" i="11"/>
  <c r="H190" i="10"/>
  <c r="I192" i="11"/>
  <c r="J192" i="11" s="1"/>
  <c r="L192" i="11" s="1"/>
  <c r="E194" i="11"/>
  <c r="D194" i="11"/>
  <c r="C195" i="11"/>
  <c r="G193" i="11"/>
  <c r="K193" i="11" s="1"/>
  <c r="L188" i="10"/>
  <c r="I189" i="10"/>
  <c r="J189" i="10" s="1"/>
  <c r="D191" i="10"/>
  <c r="E191" i="10"/>
  <c r="G190" i="10"/>
  <c r="K190" i="10" s="1"/>
  <c r="H194" i="11" l="1"/>
  <c r="L189" i="10"/>
  <c r="F194" i="11"/>
  <c r="H191" i="10"/>
  <c r="F191" i="10"/>
  <c r="D195" i="11"/>
  <c r="E195" i="11"/>
  <c r="F195" i="11" s="1"/>
  <c r="C196" i="11"/>
  <c r="G194" i="11"/>
  <c r="I193" i="11"/>
  <c r="J193" i="11" s="1"/>
  <c r="L193" i="11" s="1"/>
  <c r="I190" i="10"/>
  <c r="J190" i="10" s="1"/>
  <c r="L190" i="10" s="1"/>
  <c r="G191" i="10"/>
  <c r="I191" i="10" s="1"/>
  <c r="J191" i="10" s="1"/>
  <c r="D192" i="10"/>
  <c r="E192" i="10"/>
  <c r="H192" i="10" l="1"/>
  <c r="F192" i="10"/>
  <c r="H195" i="11"/>
  <c r="K191" i="10"/>
  <c r="L191" i="10" s="1"/>
  <c r="I194" i="11"/>
  <c r="J194" i="11" s="1"/>
  <c r="K194" i="11"/>
  <c r="C197" i="11"/>
  <c r="D196" i="11"/>
  <c r="E196" i="11"/>
  <c r="G195" i="11"/>
  <c r="G192" i="10"/>
  <c r="K192" i="10" s="1"/>
  <c r="E193" i="10"/>
  <c r="D193" i="10"/>
  <c r="F193" i="10" l="1"/>
  <c r="F196" i="11"/>
  <c r="H196" i="11"/>
  <c r="H193" i="10"/>
  <c r="K195" i="11"/>
  <c r="I195" i="11"/>
  <c r="J195" i="11" s="1"/>
  <c r="L195" i="11" s="1"/>
  <c r="L194" i="11"/>
  <c r="G196" i="11"/>
  <c r="C198" i="11"/>
  <c r="E197" i="11"/>
  <c r="D197" i="11"/>
  <c r="H197" i="11" s="1"/>
  <c r="G193" i="10"/>
  <c r="I193" i="10" s="1"/>
  <c r="J193" i="10" s="1"/>
  <c r="E194" i="10"/>
  <c r="D194" i="10"/>
  <c r="I192" i="10"/>
  <c r="J192" i="10" s="1"/>
  <c r="L192" i="10" s="1"/>
  <c r="F197" i="11" l="1"/>
  <c r="F194" i="10"/>
  <c r="H194" i="10"/>
  <c r="G197" i="11"/>
  <c r="D198" i="11"/>
  <c r="C199" i="11"/>
  <c r="E198" i="11"/>
  <c r="F198" i="11" s="1"/>
  <c r="I196" i="11"/>
  <c r="J196" i="11" s="1"/>
  <c r="K196" i="11"/>
  <c r="D195" i="10"/>
  <c r="E195" i="10"/>
  <c r="G194" i="10"/>
  <c r="K194" i="10" s="1"/>
  <c r="K193" i="10"/>
  <c r="L193" i="10" s="1"/>
  <c r="H195" i="10" l="1"/>
  <c r="F195" i="10"/>
  <c r="H198" i="11"/>
  <c r="L196" i="11"/>
  <c r="I197" i="11"/>
  <c r="J197" i="11" s="1"/>
  <c r="G198" i="11"/>
  <c r="K198" i="11" s="1"/>
  <c r="E199" i="11"/>
  <c r="D199" i="11"/>
  <c r="C200" i="11"/>
  <c r="K197" i="11"/>
  <c r="I194" i="10"/>
  <c r="J194" i="10" s="1"/>
  <c r="L194" i="10" s="1"/>
  <c r="G195" i="10"/>
  <c r="E196" i="10"/>
  <c r="D196" i="10"/>
  <c r="H199" i="11" l="1"/>
  <c r="F196" i="10"/>
  <c r="F199" i="11"/>
  <c r="H196" i="10"/>
  <c r="L197" i="11"/>
  <c r="C201" i="11"/>
  <c r="D200" i="11"/>
  <c r="E200" i="11"/>
  <c r="F200" i="11" s="1"/>
  <c r="G199" i="11"/>
  <c r="I198" i="11"/>
  <c r="J198" i="11" s="1"/>
  <c r="L198" i="11" s="1"/>
  <c r="G196" i="10"/>
  <c r="I196" i="10" s="1"/>
  <c r="J196" i="10" s="1"/>
  <c r="E197" i="10"/>
  <c r="D197" i="10"/>
  <c r="K195" i="10"/>
  <c r="I195" i="10"/>
  <c r="J195" i="10" s="1"/>
  <c r="H200" i="11" l="1"/>
  <c r="F197" i="10"/>
  <c r="H197" i="10"/>
  <c r="I199" i="11"/>
  <c r="J199" i="11" s="1"/>
  <c r="K199" i="11"/>
  <c r="G200" i="11"/>
  <c r="K200" i="11" s="1"/>
  <c r="C202" i="11"/>
  <c r="E201" i="11"/>
  <c r="D201" i="11"/>
  <c r="L195" i="10"/>
  <c r="D198" i="10"/>
  <c r="E198" i="10"/>
  <c r="G197" i="10"/>
  <c r="K196" i="10"/>
  <c r="L196" i="10" s="1"/>
  <c r="H201" i="11" l="1"/>
  <c r="F201" i="11"/>
  <c r="F198" i="10"/>
  <c r="H198" i="10"/>
  <c r="L199" i="11"/>
  <c r="G201" i="11"/>
  <c r="K201" i="11" s="1"/>
  <c r="E202" i="11"/>
  <c r="C203" i="11"/>
  <c r="D202" i="11"/>
  <c r="I200" i="11"/>
  <c r="J200" i="11" s="1"/>
  <c r="L200" i="11" s="1"/>
  <c r="K197" i="10"/>
  <c r="I197" i="10"/>
  <c r="J197" i="10" s="1"/>
  <c r="G198" i="10"/>
  <c r="K198" i="10" s="1"/>
  <c r="D199" i="10"/>
  <c r="E199" i="10"/>
  <c r="H202" i="11" l="1"/>
  <c r="F202" i="11"/>
  <c r="H199" i="10"/>
  <c r="F199" i="10"/>
  <c r="C204" i="11"/>
  <c r="E203" i="11"/>
  <c r="D203" i="11"/>
  <c r="I201" i="11"/>
  <c r="J201" i="11" s="1"/>
  <c r="L201" i="11" s="1"/>
  <c r="G202" i="11"/>
  <c r="L197" i="10"/>
  <c r="G199" i="10"/>
  <c r="I199" i="10" s="1"/>
  <c r="J199" i="10" s="1"/>
  <c r="E200" i="10"/>
  <c r="D200" i="10"/>
  <c r="I198" i="10"/>
  <c r="J198" i="10" s="1"/>
  <c r="L198" i="10" s="1"/>
  <c r="F203" i="11" l="1"/>
  <c r="H203" i="11"/>
  <c r="F200" i="10"/>
  <c r="K202" i="11"/>
  <c r="H200" i="10"/>
  <c r="I202" i="11"/>
  <c r="J202" i="11" s="1"/>
  <c r="G203" i="11"/>
  <c r="K203" i="11" s="1"/>
  <c r="C205" i="11"/>
  <c r="D204" i="11"/>
  <c r="E204" i="11"/>
  <c r="F204" i="11" s="1"/>
  <c r="E201" i="10"/>
  <c r="D201" i="10"/>
  <c r="G200" i="10"/>
  <c r="K200" i="10" s="1"/>
  <c r="K199" i="10"/>
  <c r="L199" i="10" s="1"/>
  <c r="L202" i="11" l="1"/>
  <c r="H204" i="11"/>
  <c r="F201" i="10"/>
  <c r="H201" i="10"/>
  <c r="G204" i="11"/>
  <c r="E205" i="11"/>
  <c r="D205" i="11"/>
  <c r="C206" i="11"/>
  <c r="I203" i="11"/>
  <c r="J203" i="11" s="1"/>
  <c r="L203" i="11" s="1"/>
  <c r="I200" i="10"/>
  <c r="J200" i="10" s="1"/>
  <c r="L200" i="10" s="1"/>
  <c r="G201" i="10"/>
  <c r="D202" i="10"/>
  <c r="E202" i="10"/>
  <c r="H205" i="11" l="1"/>
  <c r="F205" i="11"/>
  <c r="H202" i="10"/>
  <c r="F202" i="10"/>
  <c r="I204" i="11"/>
  <c r="J204" i="11" s="1"/>
  <c r="C207" i="11"/>
  <c r="E206" i="11"/>
  <c r="D206" i="11"/>
  <c r="G205" i="11"/>
  <c r="K205" i="11" s="1"/>
  <c r="K204" i="11"/>
  <c r="G202" i="10"/>
  <c r="I202" i="10" s="1"/>
  <c r="J202" i="10" s="1"/>
  <c r="D203" i="10"/>
  <c r="E203" i="10"/>
  <c r="K201" i="10"/>
  <c r="I201" i="10"/>
  <c r="J201" i="10" s="1"/>
  <c r="H206" i="11" l="1"/>
  <c r="F206" i="11"/>
  <c r="H203" i="10"/>
  <c r="F203" i="10"/>
  <c r="L204" i="11"/>
  <c r="I205" i="11"/>
  <c r="J205" i="11" s="1"/>
  <c r="L205" i="11" s="1"/>
  <c r="G206" i="11"/>
  <c r="K206" i="11" s="1"/>
  <c r="D207" i="11"/>
  <c r="E207" i="11"/>
  <c r="F207" i="11" s="1"/>
  <c r="C208" i="11"/>
  <c r="L201" i="10"/>
  <c r="G203" i="10"/>
  <c r="E204" i="10"/>
  <c r="D204" i="10"/>
  <c r="K202" i="10"/>
  <c r="L202" i="10" s="1"/>
  <c r="F204" i="10" l="1"/>
  <c r="H207" i="11"/>
  <c r="H204" i="10"/>
  <c r="D208" i="11"/>
  <c r="C209" i="11"/>
  <c r="E208" i="11"/>
  <c r="F208" i="11" s="1"/>
  <c r="G207" i="11"/>
  <c r="K207" i="11" s="1"/>
  <c r="I206" i="11"/>
  <c r="J206" i="11" s="1"/>
  <c r="L206" i="11" s="1"/>
  <c r="G204" i="10"/>
  <c r="E205" i="10"/>
  <c r="D205" i="10"/>
  <c r="K203" i="10"/>
  <c r="I203" i="10"/>
  <c r="J203" i="10" s="1"/>
  <c r="F205" i="10" l="1"/>
  <c r="H208" i="11"/>
  <c r="H205" i="10"/>
  <c r="I207" i="11"/>
  <c r="J207" i="11" s="1"/>
  <c r="L207" i="11" s="1"/>
  <c r="G208" i="11"/>
  <c r="K208" i="11" s="1"/>
  <c r="C210" i="11"/>
  <c r="E209" i="11"/>
  <c r="D209" i="11"/>
  <c r="L203" i="10"/>
  <c r="D206" i="10"/>
  <c r="E206" i="10"/>
  <c r="G205" i="10"/>
  <c r="K205" i="10" s="1"/>
  <c r="K204" i="10"/>
  <c r="I204" i="10"/>
  <c r="J204" i="10" s="1"/>
  <c r="F209" i="11" l="1"/>
  <c r="H206" i="10"/>
  <c r="F206" i="10"/>
  <c r="H209" i="11"/>
  <c r="G209" i="11"/>
  <c r="E210" i="11"/>
  <c r="C211" i="11"/>
  <c r="D210" i="11"/>
  <c r="H210" i="11" s="1"/>
  <c r="I208" i="11"/>
  <c r="J208" i="11" s="1"/>
  <c r="L208" i="11" s="1"/>
  <c r="L204" i="10"/>
  <c r="I205" i="10"/>
  <c r="J205" i="10" s="1"/>
  <c r="L205" i="10" s="1"/>
  <c r="G206" i="10"/>
  <c r="E207" i="10"/>
  <c r="D207" i="10"/>
  <c r="F210" i="11" l="1"/>
  <c r="F207" i="10"/>
  <c r="H207" i="10"/>
  <c r="E211" i="11"/>
  <c r="D211" i="11"/>
  <c r="H211" i="11" s="1"/>
  <c r="C212" i="11"/>
  <c r="G210" i="11"/>
  <c r="I209" i="11"/>
  <c r="J209" i="11" s="1"/>
  <c r="K209" i="11"/>
  <c r="I206" i="10"/>
  <c r="J206" i="10" s="1"/>
  <c r="E208" i="10"/>
  <c r="D208" i="10"/>
  <c r="G207" i="10"/>
  <c r="K206" i="10"/>
  <c r="L206" i="10" s="1"/>
  <c r="F211" i="11" l="1"/>
  <c r="F208" i="10"/>
  <c r="H208" i="10"/>
  <c r="L209" i="11"/>
  <c r="I210" i="11"/>
  <c r="J210" i="11" s="1"/>
  <c r="K210" i="11"/>
  <c r="C213" i="11"/>
  <c r="E212" i="11"/>
  <c r="D212" i="11"/>
  <c r="G211" i="11"/>
  <c r="K207" i="10"/>
  <c r="I207" i="10"/>
  <c r="J207" i="10" s="1"/>
  <c r="D209" i="10"/>
  <c r="E209" i="10"/>
  <c r="G208" i="10"/>
  <c r="F212" i="11" l="1"/>
  <c r="H209" i="10"/>
  <c r="F209" i="10"/>
  <c r="H212" i="11"/>
  <c r="K211" i="11"/>
  <c r="I211" i="11"/>
  <c r="J211" i="11" s="1"/>
  <c r="L211" i="11" s="1"/>
  <c r="G212" i="11"/>
  <c r="E213" i="11"/>
  <c r="D213" i="11"/>
  <c r="C214" i="11"/>
  <c r="L210" i="11"/>
  <c r="L207" i="10"/>
  <c r="K208" i="10"/>
  <c r="I208" i="10"/>
  <c r="J208" i="10" s="1"/>
  <c r="G209" i="10"/>
  <c r="E210" i="10"/>
  <c r="D210" i="10"/>
  <c r="H213" i="11" l="1"/>
  <c r="F213" i="11"/>
  <c r="H210" i="10"/>
  <c r="F210" i="10"/>
  <c r="D214" i="11"/>
  <c r="C215" i="11"/>
  <c r="E214" i="11"/>
  <c r="F214" i="11" s="1"/>
  <c r="G213" i="11"/>
  <c r="K213" i="11" s="1"/>
  <c r="K212" i="11"/>
  <c r="I212" i="11"/>
  <c r="J212" i="11" s="1"/>
  <c r="L208" i="10"/>
  <c r="K209" i="10"/>
  <c r="G210" i="10"/>
  <c r="K210" i="10" s="1"/>
  <c r="D211" i="10"/>
  <c r="E211" i="10"/>
  <c r="I209" i="10"/>
  <c r="J209" i="10" s="1"/>
  <c r="L212" i="11" l="1"/>
  <c r="H211" i="10"/>
  <c r="F211" i="10"/>
  <c r="H214" i="11"/>
  <c r="I213" i="11"/>
  <c r="J213" i="11" s="1"/>
  <c r="L213" i="11" s="1"/>
  <c r="G214" i="11"/>
  <c r="K214" i="11" s="1"/>
  <c r="D215" i="11"/>
  <c r="C216" i="11"/>
  <c r="E215" i="11"/>
  <c r="F215" i="11" s="1"/>
  <c r="L209" i="10"/>
  <c r="G211" i="10"/>
  <c r="K211" i="10" s="1"/>
  <c r="D212" i="10"/>
  <c r="E212" i="10"/>
  <c r="I210" i="10"/>
  <c r="J210" i="10" s="1"/>
  <c r="L210" i="10" s="1"/>
  <c r="H212" i="10" l="1"/>
  <c r="F212" i="10"/>
  <c r="H215" i="11"/>
  <c r="G215" i="11"/>
  <c r="K215" i="11" s="1"/>
  <c r="E216" i="11"/>
  <c r="D216" i="11"/>
  <c r="C217" i="11"/>
  <c r="I214" i="11"/>
  <c r="J214" i="11" s="1"/>
  <c r="L214" i="11" s="1"/>
  <c r="G212" i="10"/>
  <c r="D213" i="10"/>
  <c r="E213" i="10"/>
  <c r="I211" i="10"/>
  <c r="J211" i="10" s="1"/>
  <c r="L211" i="10" s="1"/>
  <c r="H216" i="11" l="1"/>
  <c r="F216" i="11"/>
  <c r="H213" i="10"/>
  <c r="F213" i="10"/>
  <c r="C218" i="11"/>
  <c r="D217" i="11"/>
  <c r="E217" i="11"/>
  <c r="F217" i="11" s="1"/>
  <c r="I215" i="11"/>
  <c r="J215" i="11" s="1"/>
  <c r="L215" i="11" s="1"/>
  <c r="G216" i="11"/>
  <c r="K216" i="11" s="1"/>
  <c r="E214" i="10"/>
  <c r="D214" i="10"/>
  <c r="G213" i="10"/>
  <c r="K213" i="10" s="1"/>
  <c r="I212" i="10"/>
  <c r="J212" i="10" s="1"/>
  <c r="K212" i="10"/>
  <c r="L212" i="10" l="1"/>
  <c r="H214" i="10"/>
  <c r="F214" i="10"/>
  <c r="H217" i="11"/>
  <c r="I213" i="10"/>
  <c r="J213" i="10" s="1"/>
  <c r="L213" i="10" s="1"/>
  <c r="I216" i="11"/>
  <c r="J216" i="11" s="1"/>
  <c r="L216" i="11" s="1"/>
  <c r="G217" i="11"/>
  <c r="D218" i="11"/>
  <c r="C219" i="11"/>
  <c r="E218" i="11"/>
  <c r="F218" i="11" s="1"/>
  <c r="G214" i="10"/>
  <c r="K214" i="10" s="1"/>
  <c r="D215" i="10"/>
  <c r="E215" i="10"/>
  <c r="H215" i="10" l="1"/>
  <c r="F215" i="10"/>
  <c r="H218" i="11"/>
  <c r="I214" i="10"/>
  <c r="J214" i="10" s="1"/>
  <c r="E219" i="11"/>
  <c r="C220" i="11"/>
  <c r="D219" i="11"/>
  <c r="H219" i="11" s="1"/>
  <c r="G218" i="11"/>
  <c r="K218" i="11" s="1"/>
  <c r="K217" i="11"/>
  <c r="I217" i="11"/>
  <c r="J217" i="11" s="1"/>
  <c r="L214" i="10"/>
  <c r="G215" i="10"/>
  <c r="K215" i="10" s="1"/>
  <c r="E216" i="10"/>
  <c r="D216" i="10"/>
  <c r="F219" i="11" l="1"/>
  <c r="F216" i="10"/>
  <c r="H216" i="10"/>
  <c r="L217" i="11"/>
  <c r="I218" i="11"/>
  <c r="J218" i="11" s="1"/>
  <c r="L218" i="11" s="1"/>
  <c r="C221" i="11"/>
  <c r="E220" i="11"/>
  <c r="D220" i="11"/>
  <c r="H220" i="11" s="1"/>
  <c r="G219" i="11"/>
  <c r="K219" i="11" s="1"/>
  <c r="E217" i="10"/>
  <c r="D217" i="10"/>
  <c r="I215" i="10"/>
  <c r="J215" i="10" s="1"/>
  <c r="L215" i="10" s="1"/>
  <c r="G216" i="10"/>
  <c r="I216" i="10" s="1"/>
  <c r="J216" i="10" s="1"/>
  <c r="F217" i="10" l="1"/>
  <c r="F220" i="11"/>
  <c r="H217" i="10"/>
  <c r="G220" i="11"/>
  <c r="K220" i="11" s="1"/>
  <c r="I219" i="11"/>
  <c r="J219" i="11" s="1"/>
  <c r="L219" i="11" s="1"/>
  <c r="D221" i="11"/>
  <c r="E221" i="11"/>
  <c r="F221" i="11" s="1"/>
  <c r="C222" i="11"/>
  <c r="K216" i="10"/>
  <c r="L216" i="10" s="1"/>
  <c r="D218" i="10"/>
  <c r="E218" i="10"/>
  <c r="G217" i="10"/>
  <c r="K217" i="10" s="1"/>
  <c r="H218" i="10" l="1"/>
  <c r="F218" i="10"/>
  <c r="H221" i="11"/>
  <c r="G221" i="11"/>
  <c r="D222" i="11"/>
  <c r="E222" i="11"/>
  <c r="C223" i="11"/>
  <c r="I220" i="11"/>
  <c r="J220" i="11" s="1"/>
  <c r="L220" i="11" s="1"/>
  <c r="I217" i="10"/>
  <c r="J217" i="10" s="1"/>
  <c r="L217" i="10" s="1"/>
  <c r="E219" i="10"/>
  <c r="D219" i="10"/>
  <c r="G218" i="10"/>
  <c r="F222" i="11" l="1"/>
  <c r="H222" i="11"/>
  <c r="H219" i="10"/>
  <c r="F219" i="10"/>
  <c r="E223" i="11"/>
  <c r="D223" i="11"/>
  <c r="H223" i="11" s="1"/>
  <c r="C224" i="11"/>
  <c r="I221" i="11"/>
  <c r="J221" i="11" s="1"/>
  <c r="G222" i="11"/>
  <c r="K222" i="11" s="1"/>
  <c r="K221" i="11"/>
  <c r="K218" i="10"/>
  <c r="I218" i="10"/>
  <c r="J218" i="10" s="1"/>
  <c r="E220" i="10"/>
  <c r="D220" i="10"/>
  <c r="G219" i="10"/>
  <c r="F223" i="11" l="1"/>
  <c r="F220" i="10"/>
  <c r="H220" i="10"/>
  <c r="L221" i="11"/>
  <c r="I222" i="11"/>
  <c r="J222" i="11" s="1"/>
  <c r="L222" i="11" s="1"/>
  <c r="C225" i="11"/>
  <c r="D224" i="11"/>
  <c r="E224" i="11"/>
  <c r="G223" i="11"/>
  <c r="K223" i="11" s="1"/>
  <c r="L218" i="10"/>
  <c r="K219" i="10"/>
  <c r="E221" i="10"/>
  <c r="D221" i="10"/>
  <c r="I219" i="10"/>
  <c r="J219" i="10" s="1"/>
  <c r="G220" i="10"/>
  <c r="F224" i="11" l="1"/>
  <c r="F221" i="10"/>
  <c r="H224" i="11"/>
  <c r="H221" i="10"/>
  <c r="I223" i="11"/>
  <c r="J223" i="11" s="1"/>
  <c r="L223" i="11" s="1"/>
  <c r="G224" i="11"/>
  <c r="E225" i="11"/>
  <c r="D225" i="11"/>
  <c r="C226" i="11"/>
  <c r="L219" i="10"/>
  <c r="K220" i="10"/>
  <c r="I220" i="10"/>
  <c r="J220" i="10" s="1"/>
  <c r="E222" i="10"/>
  <c r="D222" i="10"/>
  <c r="G221" i="10"/>
  <c r="K221" i="10" s="1"/>
  <c r="F225" i="11" l="1"/>
  <c r="H225" i="11"/>
  <c r="F222" i="10"/>
  <c r="H222" i="10"/>
  <c r="K224" i="11"/>
  <c r="E226" i="11"/>
  <c r="D226" i="11"/>
  <c r="C227" i="11"/>
  <c r="G225" i="11"/>
  <c r="K225" i="11" s="1"/>
  <c r="I224" i="11"/>
  <c r="J224" i="11" s="1"/>
  <c r="L224" i="11" s="1"/>
  <c r="L220" i="10"/>
  <c r="I221" i="10"/>
  <c r="J221" i="10" s="1"/>
  <c r="L221" i="10" s="1"/>
  <c r="G222" i="10"/>
  <c r="E223" i="10"/>
  <c r="D223" i="10"/>
  <c r="F226" i="11" l="1"/>
  <c r="H226" i="11"/>
  <c r="F223" i="10"/>
  <c r="H223" i="10"/>
  <c r="I225" i="11"/>
  <c r="J225" i="11" s="1"/>
  <c r="L225" i="11" s="1"/>
  <c r="C228" i="11"/>
  <c r="D227" i="11"/>
  <c r="E227" i="11"/>
  <c r="F227" i="11" s="1"/>
  <c r="G226" i="11"/>
  <c r="D224" i="10"/>
  <c r="E224" i="10"/>
  <c r="F224" i="10" s="1"/>
  <c r="G223" i="10"/>
  <c r="I222" i="10"/>
  <c r="J222" i="10" s="1"/>
  <c r="K222" i="10"/>
  <c r="H227" i="11" l="1"/>
  <c r="H224" i="10"/>
  <c r="K226" i="11"/>
  <c r="I226" i="11"/>
  <c r="J226" i="11" s="1"/>
  <c r="L226" i="11" s="1"/>
  <c r="G227" i="11"/>
  <c r="D228" i="11"/>
  <c r="E228" i="11"/>
  <c r="F228" i="11" s="1"/>
  <c r="C229" i="11"/>
  <c r="L222" i="10"/>
  <c r="I223" i="10"/>
  <c r="J223" i="10" s="1"/>
  <c r="K223" i="10"/>
  <c r="D225" i="10"/>
  <c r="E225" i="10"/>
  <c r="G224" i="10"/>
  <c r="H228" i="11" l="1"/>
  <c r="L223" i="10"/>
  <c r="H225" i="10"/>
  <c r="F225" i="10"/>
  <c r="I224" i="10"/>
  <c r="J224" i="10" s="1"/>
  <c r="G228" i="11"/>
  <c r="K228" i="11" s="1"/>
  <c r="C230" i="11"/>
  <c r="D229" i="11"/>
  <c r="E229" i="11"/>
  <c r="F229" i="11" s="1"/>
  <c r="I227" i="11"/>
  <c r="J227" i="11" s="1"/>
  <c r="K227" i="11"/>
  <c r="K224" i="10"/>
  <c r="L224" i="10" s="1"/>
  <c r="G225" i="10"/>
  <c r="K225" i="10" s="1"/>
  <c r="D226" i="10"/>
  <c r="E226" i="10"/>
  <c r="H229" i="11" l="1"/>
  <c r="H226" i="10"/>
  <c r="F226" i="10"/>
  <c r="L227" i="11"/>
  <c r="G229" i="11"/>
  <c r="K229" i="11" s="1"/>
  <c r="E230" i="11"/>
  <c r="D230" i="11"/>
  <c r="C231" i="11"/>
  <c r="I228" i="11"/>
  <c r="J228" i="11" s="1"/>
  <c r="L228" i="11" s="1"/>
  <c r="E227" i="10"/>
  <c r="D227" i="10"/>
  <c r="G226" i="10"/>
  <c r="K226" i="10" s="1"/>
  <c r="I225" i="10"/>
  <c r="J225" i="10" s="1"/>
  <c r="L225" i="10" s="1"/>
  <c r="H230" i="11" l="1"/>
  <c r="F230" i="11"/>
  <c r="H227" i="10"/>
  <c r="F227" i="10"/>
  <c r="D231" i="11"/>
  <c r="E231" i="11"/>
  <c r="F231" i="11" s="1"/>
  <c r="C232" i="11"/>
  <c r="G230" i="11"/>
  <c r="K230" i="11" s="1"/>
  <c r="I229" i="11"/>
  <c r="J229" i="11" s="1"/>
  <c r="L229" i="11" s="1"/>
  <c r="I226" i="10"/>
  <c r="J226" i="10" s="1"/>
  <c r="L226" i="10" s="1"/>
  <c r="E228" i="10"/>
  <c r="D228" i="10"/>
  <c r="G227" i="10"/>
  <c r="I227" i="10" s="1"/>
  <c r="J227" i="10" s="1"/>
  <c r="H228" i="10" l="1"/>
  <c r="F228" i="10"/>
  <c r="H231" i="11"/>
  <c r="I230" i="11"/>
  <c r="J230" i="11" s="1"/>
  <c r="L230" i="11" s="1"/>
  <c r="D232" i="11"/>
  <c r="C233" i="11"/>
  <c r="E232" i="11"/>
  <c r="G231" i="11"/>
  <c r="K231" i="11" s="1"/>
  <c r="K227" i="10"/>
  <c r="L227" i="10" s="1"/>
  <c r="E229" i="10"/>
  <c r="D229" i="10"/>
  <c r="G228" i="10"/>
  <c r="I228" i="10" s="1"/>
  <c r="J228" i="10" s="1"/>
  <c r="F232" i="11" l="1"/>
  <c r="H229" i="10"/>
  <c r="F229" i="10"/>
  <c r="H232" i="11"/>
  <c r="I231" i="11"/>
  <c r="J231" i="11" s="1"/>
  <c r="L231" i="11" s="1"/>
  <c r="G232" i="11"/>
  <c r="E233" i="11"/>
  <c r="D233" i="11"/>
  <c r="C234" i="11"/>
  <c r="K228" i="10"/>
  <c r="L228" i="10" s="1"/>
  <c r="G229" i="10"/>
  <c r="E230" i="10"/>
  <c r="D230" i="10"/>
  <c r="F230" i="10" l="1"/>
  <c r="H233" i="11"/>
  <c r="F233" i="11"/>
  <c r="H230" i="10"/>
  <c r="D234" i="11"/>
  <c r="C235" i="11"/>
  <c r="E234" i="11"/>
  <c r="F234" i="11" s="1"/>
  <c r="G233" i="11"/>
  <c r="K233" i="11" s="1"/>
  <c r="I232" i="11"/>
  <c r="J232" i="11" s="1"/>
  <c r="K232" i="11"/>
  <c r="G230" i="10"/>
  <c r="K230" i="10" s="1"/>
  <c r="I229" i="10"/>
  <c r="J229" i="10" s="1"/>
  <c r="E231" i="10"/>
  <c r="D231" i="10"/>
  <c r="K229" i="10"/>
  <c r="F231" i="10" l="1"/>
  <c r="H234" i="11"/>
  <c r="H231" i="10"/>
  <c r="L232" i="11"/>
  <c r="I233" i="11"/>
  <c r="J233" i="11" s="1"/>
  <c r="L233" i="11" s="1"/>
  <c r="G234" i="11"/>
  <c r="K234" i="11" s="1"/>
  <c r="E235" i="11"/>
  <c r="D235" i="11"/>
  <c r="H235" i="11" s="1"/>
  <c r="C236" i="11"/>
  <c r="L229" i="10"/>
  <c r="D232" i="10"/>
  <c r="E232" i="10"/>
  <c r="G231" i="10"/>
  <c r="I230" i="10"/>
  <c r="J230" i="10" s="1"/>
  <c r="L230" i="10" s="1"/>
  <c r="F235" i="11" l="1"/>
  <c r="H232" i="10"/>
  <c r="F232" i="10"/>
  <c r="C237" i="11"/>
  <c r="E236" i="11"/>
  <c r="D236" i="11"/>
  <c r="H236" i="11" s="1"/>
  <c r="G235" i="11"/>
  <c r="I234" i="11"/>
  <c r="J234" i="11" s="1"/>
  <c r="L234" i="11" s="1"/>
  <c r="K231" i="10"/>
  <c r="I231" i="10"/>
  <c r="J231" i="10" s="1"/>
  <c r="L231" i="10" s="1"/>
  <c r="G232" i="10"/>
  <c r="E233" i="10"/>
  <c r="D233" i="10"/>
  <c r="F236" i="11" l="1"/>
  <c r="F233" i="10"/>
  <c r="H233" i="10"/>
  <c r="K235" i="11"/>
  <c r="I235" i="11"/>
  <c r="J235" i="11" s="1"/>
  <c r="L235" i="11" s="1"/>
  <c r="G236" i="11"/>
  <c r="K236" i="11" s="1"/>
  <c r="E237" i="11"/>
  <c r="C238" i="11"/>
  <c r="D237" i="11"/>
  <c r="H237" i="11" s="1"/>
  <c r="K232" i="10"/>
  <c r="D234" i="10"/>
  <c r="E234" i="10"/>
  <c r="G233" i="10"/>
  <c r="K233" i="10" s="1"/>
  <c r="I232" i="10"/>
  <c r="J232" i="10" s="1"/>
  <c r="F237" i="11" l="1"/>
  <c r="H234" i="10"/>
  <c r="F234" i="10"/>
  <c r="D238" i="11"/>
  <c r="E238" i="11"/>
  <c r="F238" i="11" s="1"/>
  <c r="C239" i="11"/>
  <c r="G237" i="11"/>
  <c r="K237" i="11" s="1"/>
  <c r="I236" i="11"/>
  <c r="J236" i="11" s="1"/>
  <c r="L236" i="11" s="1"/>
  <c r="L232" i="10"/>
  <c r="I233" i="10"/>
  <c r="J233" i="10" s="1"/>
  <c r="L233" i="10" s="1"/>
  <c r="D235" i="10"/>
  <c r="E235" i="10"/>
  <c r="G234" i="10"/>
  <c r="I234" i="10" s="1"/>
  <c r="J234" i="10" s="1"/>
  <c r="H235" i="10" l="1"/>
  <c r="F235" i="10"/>
  <c r="H238" i="11"/>
  <c r="I237" i="11"/>
  <c r="J237" i="11" s="1"/>
  <c r="L237" i="11" s="1"/>
  <c r="D239" i="11"/>
  <c r="C240" i="11"/>
  <c r="E239" i="11"/>
  <c r="F239" i="11" s="1"/>
  <c r="G238" i="11"/>
  <c r="K234" i="10"/>
  <c r="L234" i="10" s="1"/>
  <c r="E236" i="10"/>
  <c r="D236" i="10"/>
  <c r="G235" i="10"/>
  <c r="F236" i="10" l="1"/>
  <c r="H239" i="11"/>
  <c r="H236" i="10"/>
  <c r="I238" i="11"/>
  <c r="J238" i="11" s="1"/>
  <c r="G239" i="11"/>
  <c r="K238" i="11"/>
  <c r="E240" i="11"/>
  <c r="D240" i="11"/>
  <c r="H240" i="11" s="1"/>
  <c r="C241" i="11"/>
  <c r="K235" i="10"/>
  <c r="I235" i="10"/>
  <c r="J235" i="10" s="1"/>
  <c r="G236" i="10"/>
  <c r="E237" i="10"/>
  <c r="D237" i="10"/>
  <c r="F240" i="11" l="1"/>
  <c r="F237" i="10"/>
  <c r="H237" i="10"/>
  <c r="K239" i="11"/>
  <c r="L238" i="11"/>
  <c r="D241" i="11"/>
  <c r="E241" i="11"/>
  <c r="F241" i="11" s="1"/>
  <c r="C242" i="11"/>
  <c r="G240" i="11"/>
  <c r="I239" i="11"/>
  <c r="J239" i="11" s="1"/>
  <c r="L235" i="10"/>
  <c r="K236" i="10"/>
  <c r="D238" i="10"/>
  <c r="E238" i="10"/>
  <c r="G237" i="10"/>
  <c r="I236" i="10"/>
  <c r="J236" i="10" s="1"/>
  <c r="H238" i="10" l="1"/>
  <c r="F238" i="10"/>
  <c r="H241" i="11"/>
  <c r="L239" i="11"/>
  <c r="K240" i="11"/>
  <c r="I240" i="11"/>
  <c r="J240" i="11" s="1"/>
  <c r="D242" i="11"/>
  <c r="E242" i="11"/>
  <c r="F242" i="11" s="1"/>
  <c r="C243" i="11"/>
  <c r="G241" i="11"/>
  <c r="L236" i="10"/>
  <c r="I237" i="10"/>
  <c r="J237" i="10" s="1"/>
  <c r="K237" i="10"/>
  <c r="G238" i="10"/>
  <c r="K238" i="10" s="1"/>
  <c r="D239" i="10"/>
  <c r="E239" i="10"/>
  <c r="L237" i="10" l="1"/>
  <c r="H239" i="10"/>
  <c r="F239" i="10"/>
  <c r="L240" i="11"/>
  <c r="H242" i="11"/>
  <c r="K241" i="11"/>
  <c r="E243" i="11"/>
  <c r="C244" i="11"/>
  <c r="D243" i="11"/>
  <c r="I241" i="11"/>
  <c r="J241" i="11" s="1"/>
  <c r="G242" i="11"/>
  <c r="G239" i="10"/>
  <c r="I239" i="10" s="1"/>
  <c r="J239" i="10" s="1"/>
  <c r="E240" i="10"/>
  <c r="D240" i="10"/>
  <c r="I238" i="10"/>
  <c r="J238" i="10" s="1"/>
  <c r="L238" i="10" s="1"/>
  <c r="H243" i="11" l="1"/>
  <c r="K239" i="10"/>
  <c r="F240" i="10"/>
  <c r="F243" i="11"/>
  <c r="L241" i="11"/>
  <c r="K242" i="11"/>
  <c r="H240" i="10"/>
  <c r="I242" i="11"/>
  <c r="J242" i="11" s="1"/>
  <c r="D244" i="11"/>
  <c r="E244" i="11"/>
  <c r="F244" i="11" s="1"/>
  <c r="C245" i="11"/>
  <c r="G243" i="11"/>
  <c r="L239" i="10"/>
  <c r="D241" i="10"/>
  <c r="E241" i="10"/>
  <c r="G240" i="10"/>
  <c r="L242" i="11" l="1"/>
  <c r="H241" i="10"/>
  <c r="F241" i="10"/>
  <c r="H244" i="11"/>
  <c r="K243" i="11"/>
  <c r="K240" i="10"/>
  <c r="I243" i="11"/>
  <c r="J243" i="11" s="1"/>
  <c r="D245" i="11"/>
  <c r="E245" i="11"/>
  <c r="F245" i="11" s="1"/>
  <c r="C246" i="11"/>
  <c r="G244" i="11"/>
  <c r="I240" i="10"/>
  <c r="J240" i="10" s="1"/>
  <c r="L240" i="10" s="1"/>
  <c r="G241" i="10"/>
  <c r="D242" i="10"/>
  <c r="E242" i="10"/>
  <c r="L243" i="11" l="1"/>
  <c r="H245" i="11"/>
  <c r="H242" i="10"/>
  <c r="F242" i="10"/>
  <c r="K244" i="11"/>
  <c r="I244" i="11"/>
  <c r="J244" i="11" s="1"/>
  <c r="E246" i="11"/>
  <c r="C247" i="11"/>
  <c r="D246" i="11"/>
  <c r="G245" i="11"/>
  <c r="K241" i="10"/>
  <c r="D243" i="10"/>
  <c r="E243" i="10"/>
  <c r="G242" i="10"/>
  <c r="K242" i="10" s="1"/>
  <c r="I241" i="10"/>
  <c r="J241" i="10" s="1"/>
  <c r="F246" i="11" l="1"/>
  <c r="H246" i="11"/>
  <c r="L244" i="11"/>
  <c r="H243" i="10"/>
  <c r="F243" i="10"/>
  <c r="K245" i="11"/>
  <c r="I245" i="11"/>
  <c r="J245" i="11" s="1"/>
  <c r="C248" i="11"/>
  <c r="D247" i="11"/>
  <c r="E247" i="11"/>
  <c r="F247" i="11" s="1"/>
  <c r="G246" i="11"/>
  <c r="K246" i="11" s="1"/>
  <c r="L241" i="10"/>
  <c r="I242" i="10"/>
  <c r="J242" i="10" s="1"/>
  <c r="L242" i="10" s="1"/>
  <c r="D244" i="10"/>
  <c r="E244" i="10"/>
  <c r="G243" i="10"/>
  <c r="K243" i="10" s="1"/>
  <c r="L245" i="11" l="1"/>
  <c r="H244" i="10"/>
  <c r="F244" i="10"/>
  <c r="H247" i="11"/>
  <c r="G247" i="11"/>
  <c r="D248" i="11"/>
  <c r="E248" i="11"/>
  <c r="C249" i="11"/>
  <c r="I246" i="11"/>
  <c r="J246" i="11" s="1"/>
  <c r="L246" i="11" s="1"/>
  <c r="I243" i="10"/>
  <c r="J243" i="10" s="1"/>
  <c r="L243" i="10" s="1"/>
  <c r="G244" i="10"/>
  <c r="D245" i="10"/>
  <c r="E245" i="10"/>
  <c r="F248" i="11" l="1"/>
  <c r="H245" i="10"/>
  <c r="F245" i="10"/>
  <c r="H248" i="11"/>
  <c r="K244" i="10"/>
  <c r="E249" i="11"/>
  <c r="C250" i="11"/>
  <c r="D249" i="11"/>
  <c r="H249" i="11" s="1"/>
  <c r="G248" i="11"/>
  <c r="K248" i="11" s="1"/>
  <c r="I247" i="11"/>
  <c r="J247" i="11" s="1"/>
  <c r="K247" i="11"/>
  <c r="G245" i="10"/>
  <c r="I245" i="10" s="1"/>
  <c r="J245" i="10" s="1"/>
  <c r="E246" i="10"/>
  <c r="D246" i="10"/>
  <c r="I244" i="10"/>
  <c r="J244" i="10" s="1"/>
  <c r="L244" i="10" s="1"/>
  <c r="F249" i="11" l="1"/>
  <c r="F246" i="10"/>
  <c r="H246" i="10"/>
  <c r="K245" i="10"/>
  <c r="L245" i="10" s="1"/>
  <c r="L247" i="11"/>
  <c r="I248" i="11"/>
  <c r="J248" i="11" s="1"/>
  <c r="L248" i="11" s="1"/>
  <c r="C251" i="11"/>
  <c r="E250" i="11"/>
  <c r="D250" i="11"/>
  <c r="H250" i="11" s="1"/>
  <c r="G249" i="11"/>
  <c r="K249" i="11" s="1"/>
  <c r="G246" i="10"/>
  <c r="K246" i="10" s="1"/>
  <c r="D247" i="10"/>
  <c r="E247" i="10"/>
  <c r="F250" i="11" l="1"/>
  <c r="H247" i="10"/>
  <c r="F247" i="10"/>
  <c r="I249" i="11"/>
  <c r="J249" i="11" s="1"/>
  <c r="L249" i="11" s="1"/>
  <c r="C252" i="11"/>
  <c r="D251" i="11"/>
  <c r="E251" i="11"/>
  <c r="F251" i="11" s="1"/>
  <c r="G250" i="11"/>
  <c r="G247" i="10"/>
  <c r="I246" i="10"/>
  <c r="J246" i="10" s="1"/>
  <c r="L246" i="10" s="1"/>
  <c r="E248" i="10"/>
  <c r="D248" i="10"/>
  <c r="F248" i="10" l="1"/>
  <c r="H251" i="11"/>
  <c r="H248" i="10"/>
  <c r="K247" i="10"/>
  <c r="K250" i="11"/>
  <c r="I250" i="11"/>
  <c r="J250" i="11" s="1"/>
  <c r="G251" i="11"/>
  <c r="K251" i="11" s="1"/>
  <c r="D252" i="11"/>
  <c r="E252" i="11"/>
  <c r="F252" i="11" s="1"/>
  <c r="C253" i="11"/>
  <c r="D249" i="10"/>
  <c r="E249" i="10"/>
  <c r="G248" i="10"/>
  <c r="K248" i="10" s="1"/>
  <c r="I247" i="10"/>
  <c r="J247" i="10" s="1"/>
  <c r="L247" i="10" s="1"/>
  <c r="L250" i="11" l="1"/>
  <c r="H252" i="11"/>
  <c r="H249" i="10"/>
  <c r="F249" i="10"/>
  <c r="G252" i="11"/>
  <c r="K252" i="11" s="1"/>
  <c r="D253" i="11"/>
  <c r="C254" i="11"/>
  <c r="E253" i="11"/>
  <c r="I251" i="11"/>
  <c r="J251" i="11" s="1"/>
  <c r="L251" i="11" s="1"/>
  <c r="I248" i="10"/>
  <c r="J248" i="10" s="1"/>
  <c r="L248" i="10" s="1"/>
  <c r="G249" i="10"/>
  <c r="D250" i="10"/>
  <c r="E250" i="10"/>
  <c r="F253" i="11" l="1"/>
  <c r="H253" i="11"/>
  <c r="H250" i="10"/>
  <c r="F250" i="10"/>
  <c r="K249" i="10"/>
  <c r="G253" i="11"/>
  <c r="K253" i="11" s="1"/>
  <c r="D254" i="11"/>
  <c r="E254" i="11"/>
  <c r="F254" i="11" s="1"/>
  <c r="C255" i="11"/>
  <c r="I252" i="11"/>
  <c r="J252" i="11" s="1"/>
  <c r="L252" i="11" s="1"/>
  <c r="I249" i="10"/>
  <c r="J249" i="10" s="1"/>
  <c r="D251" i="10"/>
  <c r="E251" i="10"/>
  <c r="G250" i="10"/>
  <c r="K250" i="10" s="1"/>
  <c r="H251" i="10" l="1"/>
  <c r="F251" i="10"/>
  <c r="L249" i="10"/>
  <c r="H254" i="11"/>
  <c r="C256" i="11"/>
  <c r="E255" i="11"/>
  <c r="D255" i="11"/>
  <c r="H255" i="11" s="1"/>
  <c r="G254" i="11"/>
  <c r="I253" i="11"/>
  <c r="I250" i="10"/>
  <c r="J250" i="10" s="1"/>
  <c r="L250" i="10" s="1"/>
  <c r="G251" i="10"/>
  <c r="I251" i="10" s="1"/>
  <c r="J251" i="10" s="1"/>
  <c r="E252" i="10"/>
  <c r="D252" i="10"/>
  <c r="F252" i="10" l="1"/>
  <c r="F255" i="11"/>
  <c r="J253" i="11"/>
  <c r="L253" i="11" s="1"/>
  <c r="H252" i="10"/>
  <c r="I254" i="11"/>
  <c r="J254" i="11" s="1"/>
  <c r="K254" i="11"/>
  <c r="G255" i="11"/>
  <c r="K255" i="11" s="1"/>
  <c r="D256" i="11"/>
  <c r="C257" i="11"/>
  <c r="E256" i="11"/>
  <c r="F256" i="11" s="1"/>
  <c r="D253" i="10"/>
  <c r="E253" i="10"/>
  <c r="G252" i="10"/>
  <c r="I252" i="10" s="1"/>
  <c r="J252" i="10" s="1"/>
  <c r="K251" i="10"/>
  <c r="L251" i="10" s="1"/>
  <c r="F253" i="10" l="1"/>
  <c r="K252" i="10"/>
  <c r="L252" i="10" s="1"/>
  <c r="H256" i="11"/>
  <c r="H253" i="10"/>
  <c r="L254" i="11"/>
  <c r="G256" i="11"/>
  <c r="I255" i="11"/>
  <c r="J255" i="11" s="1"/>
  <c r="L255" i="11" s="1"/>
  <c r="D257" i="11"/>
  <c r="C258" i="11"/>
  <c r="E257" i="11"/>
  <c r="F257" i="11" s="1"/>
  <c r="G253" i="10"/>
  <c r="D254" i="10"/>
  <c r="E254" i="10"/>
  <c r="H257" i="11" l="1"/>
  <c r="H254" i="10"/>
  <c r="F254" i="10"/>
  <c r="G257" i="11"/>
  <c r="D258" i="11"/>
  <c r="C259" i="11"/>
  <c r="E258" i="11"/>
  <c r="F258" i="11" s="1"/>
  <c r="I256" i="11"/>
  <c r="J256" i="11" s="1"/>
  <c r="K256" i="11"/>
  <c r="G254" i="10"/>
  <c r="D255" i="10"/>
  <c r="E255" i="10"/>
  <c r="K253" i="10"/>
  <c r="I253" i="10"/>
  <c r="J253" i="10" s="1"/>
  <c r="H255" i="10" l="1"/>
  <c r="F255" i="10"/>
  <c r="H258" i="11"/>
  <c r="K254" i="10"/>
  <c r="L256" i="11"/>
  <c r="G258" i="11"/>
  <c r="I257" i="11"/>
  <c r="J257" i="11" s="1"/>
  <c r="E259" i="11"/>
  <c r="D259" i="11"/>
  <c r="H259" i="11" s="1"/>
  <c r="C260" i="11"/>
  <c r="K257" i="11"/>
  <c r="L253" i="10"/>
  <c r="D256" i="10"/>
  <c r="E256" i="10"/>
  <c r="G255" i="10"/>
  <c r="K255" i="10" s="1"/>
  <c r="I254" i="10"/>
  <c r="J254" i="10" s="1"/>
  <c r="F259" i="11" l="1"/>
  <c r="H256" i="10"/>
  <c r="F256" i="10"/>
  <c r="L254" i="10"/>
  <c r="L257" i="11"/>
  <c r="E260" i="11"/>
  <c r="C261" i="11"/>
  <c r="D260" i="11"/>
  <c r="G259" i="11"/>
  <c r="K258" i="11"/>
  <c r="I258" i="11"/>
  <c r="J258" i="11" s="1"/>
  <c r="I255" i="10"/>
  <c r="J255" i="10" s="1"/>
  <c r="L255" i="10" s="1"/>
  <c r="G256" i="10"/>
  <c r="K256" i="10" s="1"/>
  <c r="D257" i="10"/>
  <c r="E257" i="10"/>
  <c r="F260" i="11" l="1"/>
  <c r="H260" i="11"/>
  <c r="L258" i="11"/>
  <c r="H257" i="10"/>
  <c r="F257" i="10"/>
  <c r="K259" i="11"/>
  <c r="I259" i="11"/>
  <c r="J259" i="11" s="1"/>
  <c r="E261" i="11"/>
  <c r="C262" i="11"/>
  <c r="D261" i="11"/>
  <c r="G260" i="11"/>
  <c r="K260" i="11" s="1"/>
  <c r="G257" i="10"/>
  <c r="I257" i="10" s="1"/>
  <c r="J257" i="10" s="1"/>
  <c r="D258" i="10"/>
  <c r="E258" i="10"/>
  <c r="I256" i="10"/>
  <c r="J256" i="10" s="1"/>
  <c r="L256" i="10" s="1"/>
  <c r="H261" i="11" l="1"/>
  <c r="L259" i="11"/>
  <c r="F261" i="11"/>
  <c r="H258" i="10"/>
  <c r="F258" i="10"/>
  <c r="G261" i="11"/>
  <c r="I260" i="11"/>
  <c r="J260" i="11" s="1"/>
  <c r="L260" i="11" s="1"/>
  <c r="C263" i="11"/>
  <c r="E262" i="11"/>
  <c r="D262" i="11"/>
  <c r="K257" i="10"/>
  <c r="L257" i="10" s="1"/>
  <c r="G258" i="10"/>
  <c r="D259" i="10"/>
  <c r="E259" i="10"/>
  <c r="K261" i="11" l="1"/>
  <c r="F262" i="11"/>
  <c r="H262" i="11"/>
  <c r="H259" i="10"/>
  <c r="F259" i="10"/>
  <c r="G262" i="11"/>
  <c r="K262" i="11" s="1"/>
  <c r="I261" i="11"/>
  <c r="J261" i="11" s="1"/>
  <c r="L261" i="11" s="1"/>
  <c r="C264" i="11"/>
  <c r="E263" i="11"/>
  <c r="D263" i="11"/>
  <c r="H263" i="11" s="1"/>
  <c r="D260" i="10"/>
  <c r="E260" i="10"/>
  <c r="G259" i="10"/>
  <c r="K259" i="10" s="1"/>
  <c r="I258" i="10"/>
  <c r="J258" i="10" s="1"/>
  <c r="K258" i="10"/>
  <c r="F263" i="11" l="1"/>
  <c r="H260" i="10"/>
  <c r="F260" i="10"/>
  <c r="G263" i="11"/>
  <c r="C265" i="11"/>
  <c r="D264" i="11"/>
  <c r="E264" i="11"/>
  <c r="I262" i="11"/>
  <c r="J262" i="11" s="1"/>
  <c r="L262" i="11" s="1"/>
  <c r="L258" i="10"/>
  <c r="I259" i="10"/>
  <c r="J259" i="10" s="1"/>
  <c r="L259" i="10" s="1"/>
  <c r="D261" i="10"/>
  <c r="E261" i="10"/>
  <c r="G260" i="10"/>
  <c r="F264" i="11" l="1"/>
  <c r="H261" i="10"/>
  <c r="F261" i="10"/>
  <c r="H264" i="11"/>
  <c r="D265" i="11"/>
  <c r="E265" i="11"/>
  <c r="C266" i="11"/>
  <c r="G264" i="11"/>
  <c r="I263" i="11"/>
  <c r="J263" i="11" s="1"/>
  <c r="K263" i="11"/>
  <c r="K260" i="10"/>
  <c r="G261" i="10"/>
  <c r="I260" i="10"/>
  <c r="J260" i="10" s="1"/>
  <c r="E262" i="10"/>
  <c r="D262" i="10"/>
  <c r="F265" i="11" l="1"/>
  <c r="F262" i="10"/>
  <c r="H265" i="11"/>
  <c r="H262" i="10"/>
  <c r="L260" i="10"/>
  <c r="L263" i="11"/>
  <c r="I261" i="10"/>
  <c r="J261" i="10" s="1"/>
  <c r="K264" i="11"/>
  <c r="I264" i="11"/>
  <c r="J264" i="11" s="1"/>
  <c r="C267" i="11"/>
  <c r="E266" i="11"/>
  <c r="D266" i="11"/>
  <c r="G265" i="11"/>
  <c r="K265" i="11" s="1"/>
  <c r="G262" i="10"/>
  <c r="E263" i="10"/>
  <c r="D263" i="10"/>
  <c r="K261" i="10"/>
  <c r="H266" i="11" l="1"/>
  <c r="L264" i="11"/>
  <c r="F266" i="11"/>
  <c r="F263" i="10"/>
  <c r="L261" i="10"/>
  <c r="H263" i="10"/>
  <c r="K262" i="10"/>
  <c r="I265" i="11"/>
  <c r="J265" i="11" s="1"/>
  <c r="L265" i="11" s="1"/>
  <c r="G266" i="11"/>
  <c r="D267" i="11"/>
  <c r="E267" i="11"/>
  <c r="F267" i="11" s="1"/>
  <c r="C268" i="11"/>
  <c r="D264" i="10"/>
  <c r="E264" i="10"/>
  <c r="F264" i="10" s="1"/>
  <c r="I262" i="10"/>
  <c r="J262" i="10" s="1"/>
  <c r="L262" i="10" s="1"/>
  <c r="G263" i="10"/>
  <c r="K263" i="10" s="1"/>
  <c r="H267" i="11" l="1"/>
  <c r="H264" i="10"/>
  <c r="C269" i="11"/>
  <c r="E268" i="11"/>
  <c r="D268" i="11"/>
  <c r="H268" i="11" s="1"/>
  <c r="I266" i="11"/>
  <c r="J266" i="11" s="1"/>
  <c r="G267" i="11"/>
  <c r="K267" i="11" s="1"/>
  <c r="K266" i="11"/>
  <c r="I263" i="10"/>
  <c r="J263" i="10" s="1"/>
  <c r="L263" i="10" s="1"/>
  <c r="E265" i="10"/>
  <c r="D265" i="10"/>
  <c r="G264" i="10"/>
  <c r="F268" i="11" l="1"/>
  <c r="F265" i="10"/>
  <c r="H265" i="10"/>
  <c r="L266" i="11"/>
  <c r="I267" i="11"/>
  <c r="J267" i="11" s="1"/>
  <c r="L267" i="11" s="1"/>
  <c r="G268" i="11"/>
  <c r="K268" i="11" s="1"/>
  <c r="C270" i="11"/>
  <c r="D269" i="11"/>
  <c r="E269" i="11"/>
  <c r="F269" i="11" s="1"/>
  <c r="K264" i="10"/>
  <c r="I264" i="10"/>
  <c r="J264" i="10" s="1"/>
  <c r="E266" i="10"/>
  <c r="D266" i="10"/>
  <c r="G265" i="10"/>
  <c r="L264" i="10" l="1"/>
  <c r="F266" i="10"/>
  <c r="H269" i="11"/>
  <c r="H266" i="10"/>
  <c r="K265" i="10"/>
  <c r="D270" i="11"/>
  <c r="C271" i="11"/>
  <c r="E270" i="11"/>
  <c r="F270" i="11" s="1"/>
  <c r="G269" i="11"/>
  <c r="I268" i="11"/>
  <c r="J268" i="11" s="1"/>
  <c r="L268" i="11" s="1"/>
  <c r="I265" i="10"/>
  <c r="J265" i="10" s="1"/>
  <c r="L265" i="10" s="1"/>
  <c r="G266" i="10"/>
  <c r="D267" i="10"/>
  <c r="E267" i="10"/>
  <c r="H267" i="10" l="1"/>
  <c r="F267" i="10"/>
  <c r="H270" i="11"/>
  <c r="I269" i="11"/>
  <c r="J269" i="11" s="1"/>
  <c r="K269" i="11"/>
  <c r="G270" i="11"/>
  <c r="D271" i="11"/>
  <c r="C272" i="11"/>
  <c r="E271" i="11"/>
  <c r="F271" i="11" s="1"/>
  <c r="K266" i="10"/>
  <c r="D268" i="10"/>
  <c r="E268" i="10"/>
  <c r="G267" i="10"/>
  <c r="I266" i="10"/>
  <c r="J266" i="10" s="1"/>
  <c r="H268" i="10" l="1"/>
  <c r="F268" i="10"/>
  <c r="H271" i="11"/>
  <c r="L266" i="10"/>
  <c r="K267" i="10"/>
  <c r="K270" i="11"/>
  <c r="L269" i="11"/>
  <c r="G271" i="11"/>
  <c r="E272" i="11"/>
  <c r="D272" i="11"/>
  <c r="C273" i="11"/>
  <c r="I270" i="11"/>
  <c r="J270" i="11" s="1"/>
  <c r="L270" i="11" s="1"/>
  <c r="I267" i="10"/>
  <c r="J267" i="10" s="1"/>
  <c r="L267" i="10" s="1"/>
  <c r="G268" i="10"/>
  <c r="K268" i="10" s="1"/>
  <c r="E269" i="10"/>
  <c r="D269" i="10"/>
  <c r="F272" i="11" l="1"/>
  <c r="F269" i="10"/>
  <c r="H272" i="11"/>
  <c r="H269" i="10"/>
  <c r="C274" i="11"/>
  <c r="E273" i="11"/>
  <c r="D273" i="11"/>
  <c r="H273" i="11" s="1"/>
  <c r="I271" i="11"/>
  <c r="J271" i="11" s="1"/>
  <c r="G272" i="11"/>
  <c r="K272" i="11" s="1"/>
  <c r="K271" i="11"/>
  <c r="E270" i="10"/>
  <c r="D270" i="10"/>
  <c r="G269" i="10"/>
  <c r="K269" i="10" s="1"/>
  <c r="I268" i="10"/>
  <c r="J268" i="10" s="1"/>
  <c r="L268" i="10" s="1"/>
  <c r="F270" i="10" l="1"/>
  <c r="F273" i="11"/>
  <c r="H270" i="10"/>
  <c r="L271" i="11"/>
  <c r="I272" i="11"/>
  <c r="J272" i="11" s="1"/>
  <c r="L272" i="11" s="1"/>
  <c r="G273" i="11"/>
  <c r="E274" i="11"/>
  <c r="C275" i="11"/>
  <c r="D274" i="11"/>
  <c r="H274" i="11" s="1"/>
  <c r="I269" i="10"/>
  <c r="J269" i="10" s="1"/>
  <c r="L269" i="10" s="1"/>
  <c r="G270" i="10"/>
  <c r="K270" i="10" s="1"/>
  <c r="E271" i="10"/>
  <c r="D271" i="10"/>
  <c r="F271" i="10" l="1"/>
  <c r="F274" i="11"/>
  <c r="H271" i="10"/>
  <c r="G274" i="11"/>
  <c r="K274" i="11" s="1"/>
  <c r="I273" i="11"/>
  <c r="J273" i="11" s="1"/>
  <c r="D275" i="11"/>
  <c r="E275" i="11"/>
  <c r="F275" i="11" s="1"/>
  <c r="C276" i="11"/>
  <c r="K273" i="11"/>
  <c r="E272" i="10"/>
  <c r="D272" i="10"/>
  <c r="G271" i="10"/>
  <c r="K271" i="10" s="1"/>
  <c r="I270" i="10"/>
  <c r="J270" i="10" s="1"/>
  <c r="L270" i="10" s="1"/>
  <c r="F272" i="10" l="1"/>
  <c r="H275" i="11"/>
  <c r="H272" i="10"/>
  <c r="L273" i="11"/>
  <c r="C277" i="11"/>
  <c r="D276" i="11"/>
  <c r="E276" i="11"/>
  <c r="F276" i="11" s="1"/>
  <c r="G275" i="11"/>
  <c r="K275" i="11" s="1"/>
  <c r="I274" i="11"/>
  <c r="J274" i="11" s="1"/>
  <c r="L274" i="11" s="1"/>
  <c r="I271" i="10"/>
  <c r="J271" i="10" s="1"/>
  <c r="L271" i="10" s="1"/>
  <c r="G272" i="10"/>
  <c r="K272" i="10" s="1"/>
  <c r="E273" i="10"/>
  <c r="D273" i="10"/>
  <c r="F273" i="10" l="1"/>
  <c r="H276" i="11"/>
  <c r="H273" i="10"/>
  <c r="I275" i="11"/>
  <c r="J275" i="11" s="1"/>
  <c r="L275" i="11" s="1"/>
  <c r="G276" i="11"/>
  <c r="K276" i="11" s="1"/>
  <c r="E277" i="11"/>
  <c r="D277" i="11"/>
  <c r="C278" i="11"/>
  <c r="G273" i="10"/>
  <c r="E274" i="10"/>
  <c r="D274" i="10"/>
  <c r="I272" i="10"/>
  <c r="J272" i="10" s="1"/>
  <c r="L272" i="10" s="1"/>
  <c r="H277" i="11" l="1"/>
  <c r="F277" i="11"/>
  <c r="F274" i="10"/>
  <c r="K273" i="10"/>
  <c r="H274" i="10"/>
  <c r="E278" i="11"/>
  <c r="D278" i="11"/>
  <c r="H278" i="11" s="1"/>
  <c r="C279" i="11"/>
  <c r="G277" i="11"/>
  <c r="K277" i="11" s="1"/>
  <c r="I276" i="11"/>
  <c r="J276" i="11" s="1"/>
  <c r="L276" i="11" s="1"/>
  <c r="G274" i="10"/>
  <c r="D275" i="10"/>
  <c r="E275" i="10"/>
  <c r="I273" i="10"/>
  <c r="J273" i="10" s="1"/>
  <c r="L273" i="10" l="1"/>
  <c r="F278" i="11"/>
  <c r="H275" i="10"/>
  <c r="F275" i="10"/>
  <c r="K274" i="10"/>
  <c r="I277" i="11"/>
  <c r="J277" i="11" s="1"/>
  <c r="L277" i="11" s="1"/>
  <c r="D279" i="11"/>
  <c r="C280" i="11"/>
  <c r="E279" i="11"/>
  <c r="F279" i="11" s="1"/>
  <c r="G278" i="11"/>
  <c r="E276" i="10"/>
  <c r="D276" i="10"/>
  <c r="G275" i="10"/>
  <c r="I274" i="10"/>
  <c r="J274" i="10" s="1"/>
  <c r="L274" i="10" s="1"/>
  <c r="F276" i="10" l="1"/>
  <c r="H279" i="11"/>
  <c r="H276" i="10"/>
  <c r="K278" i="11"/>
  <c r="I278" i="11"/>
  <c r="J278" i="11" s="1"/>
  <c r="L278" i="11" s="1"/>
  <c r="G279" i="11"/>
  <c r="C281" i="11"/>
  <c r="D280" i="11"/>
  <c r="E280" i="11"/>
  <c r="F280" i="11" s="1"/>
  <c r="K275" i="10"/>
  <c r="I275" i="10"/>
  <c r="J275" i="10" s="1"/>
  <c r="D277" i="10"/>
  <c r="E277" i="10"/>
  <c r="G276" i="10"/>
  <c r="K276" i="10" s="1"/>
  <c r="H280" i="11" l="1"/>
  <c r="H277" i="10"/>
  <c r="F277" i="10"/>
  <c r="L275" i="10"/>
  <c r="K279" i="11"/>
  <c r="G280" i="11"/>
  <c r="K280" i="11" s="1"/>
  <c r="E281" i="11"/>
  <c r="D281" i="11"/>
  <c r="C282" i="11"/>
  <c r="I279" i="11"/>
  <c r="J279" i="11" s="1"/>
  <c r="L279" i="11" s="1"/>
  <c r="I276" i="10"/>
  <c r="J276" i="10" s="1"/>
  <c r="L276" i="10" s="1"/>
  <c r="D278" i="10"/>
  <c r="E278" i="10"/>
  <c r="G277" i="10"/>
  <c r="F281" i="11" l="1"/>
  <c r="H281" i="11"/>
  <c r="H278" i="10"/>
  <c r="F278" i="10"/>
  <c r="G281" i="11"/>
  <c r="K281" i="11" s="1"/>
  <c r="D282" i="11"/>
  <c r="E282" i="11"/>
  <c r="F282" i="11" s="1"/>
  <c r="C283" i="11"/>
  <c r="I280" i="11"/>
  <c r="J280" i="11" s="1"/>
  <c r="L280" i="11" s="1"/>
  <c r="K277" i="10"/>
  <c r="I277" i="10"/>
  <c r="J277" i="10" s="1"/>
  <c r="L277" i="10" s="1"/>
  <c r="G278" i="10"/>
  <c r="D279" i="10"/>
  <c r="E279" i="10"/>
  <c r="H279" i="10" l="1"/>
  <c r="F279" i="10"/>
  <c r="H282" i="11"/>
  <c r="G282" i="11"/>
  <c r="K282" i="11" s="1"/>
  <c r="D283" i="11"/>
  <c r="E283" i="11"/>
  <c r="C284" i="11"/>
  <c r="I281" i="11"/>
  <c r="J281" i="11" s="1"/>
  <c r="L281" i="11" s="1"/>
  <c r="K278" i="10"/>
  <c r="D280" i="10"/>
  <c r="E280" i="10"/>
  <c r="G279" i="10"/>
  <c r="K279" i="10" s="1"/>
  <c r="I278" i="10"/>
  <c r="J278" i="10" s="1"/>
  <c r="F283" i="11" l="1"/>
  <c r="F280" i="10"/>
  <c r="H283" i="11"/>
  <c r="L278" i="10"/>
  <c r="H280" i="10"/>
  <c r="E284" i="11"/>
  <c r="D284" i="11"/>
  <c r="C285" i="11"/>
  <c r="G283" i="11"/>
  <c r="I282" i="11"/>
  <c r="J282" i="11" s="1"/>
  <c r="L282" i="11" s="1"/>
  <c r="I279" i="10"/>
  <c r="J279" i="10" s="1"/>
  <c r="L279" i="10" s="1"/>
  <c r="D281" i="10"/>
  <c r="E281" i="10"/>
  <c r="G280" i="10"/>
  <c r="K280" i="10" s="1"/>
  <c r="F284" i="11" l="1"/>
  <c r="H284" i="11"/>
  <c r="H281" i="10"/>
  <c r="F281" i="10"/>
  <c r="I283" i="11"/>
  <c r="J283" i="11" s="1"/>
  <c r="K283" i="11"/>
  <c r="D285" i="11"/>
  <c r="C286" i="11"/>
  <c r="E285" i="11"/>
  <c r="F285" i="11" s="1"/>
  <c r="G284" i="11"/>
  <c r="K284" i="11" s="1"/>
  <c r="I280" i="10"/>
  <c r="J280" i="10" s="1"/>
  <c r="L280" i="10" s="1"/>
  <c r="G281" i="10"/>
  <c r="I281" i="10" s="1"/>
  <c r="J281" i="10" s="1"/>
  <c r="E282" i="10"/>
  <c r="D282" i="10"/>
  <c r="F282" i="10" l="1"/>
  <c r="H285" i="11"/>
  <c r="H282" i="10"/>
  <c r="L283" i="11"/>
  <c r="I284" i="11"/>
  <c r="J284" i="11" s="1"/>
  <c r="L284" i="11" s="1"/>
  <c r="G285" i="11"/>
  <c r="K285" i="11" s="1"/>
  <c r="D286" i="11"/>
  <c r="C287" i="11"/>
  <c r="E286" i="11"/>
  <c r="F286" i="11" s="1"/>
  <c r="D283" i="10"/>
  <c r="E283" i="10"/>
  <c r="G282" i="10"/>
  <c r="K282" i="10" s="1"/>
  <c r="K281" i="10"/>
  <c r="L281" i="10" s="1"/>
  <c r="F283" i="10" l="1"/>
  <c r="H286" i="11"/>
  <c r="H283" i="10"/>
  <c r="G286" i="11"/>
  <c r="K286" i="11" s="1"/>
  <c r="D287" i="11"/>
  <c r="C288" i="11"/>
  <c r="E287" i="11"/>
  <c r="F287" i="11" s="1"/>
  <c r="I285" i="11"/>
  <c r="J285" i="11" s="1"/>
  <c r="L285" i="11" s="1"/>
  <c r="I282" i="10"/>
  <c r="J282" i="10" s="1"/>
  <c r="L282" i="10" s="1"/>
  <c r="G283" i="10"/>
  <c r="K283" i="10" s="1"/>
  <c r="D284" i="10"/>
  <c r="E284" i="10"/>
  <c r="H284" i="10" l="1"/>
  <c r="F284" i="10"/>
  <c r="H287" i="11"/>
  <c r="G287" i="11"/>
  <c r="K287" i="11" s="1"/>
  <c r="D288" i="11"/>
  <c r="C289" i="11"/>
  <c r="E288" i="11"/>
  <c r="F288" i="11" s="1"/>
  <c r="I286" i="11"/>
  <c r="J286" i="11" s="1"/>
  <c r="L286" i="11" s="1"/>
  <c r="I283" i="10"/>
  <c r="J283" i="10" s="1"/>
  <c r="L283" i="10" s="1"/>
  <c r="G284" i="10"/>
  <c r="D285" i="10"/>
  <c r="E285" i="10"/>
  <c r="H285" i="10" l="1"/>
  <c r="F285" i="10"/>
  <c r="H288" i="11"/>
  <c r="E289" i="11"/>
  <c r="D289" i="11"/>
  <c r="C290" i="11"/>
  <c r="G288" i="11"/>
  <c r="I287" i="11"/>
  <c r="J287" i="11" s="1"/>
  <c r="L287" i="11" s="1"/>
  <c r="E286" i="10"/>
  <c r="D286" i="10"/>
  <c r="G285" i="10"/>
  <c r="I285" i="10" s="1"/>
  <c r="J285" i="10" s="1"/>
  <c r="K284" i="10"/>
  <c r="I284" i="10"/>
  <c r="J284" i="10" s="1"/>
  <c r="F289" i="11" l="1"/>
  <c r="H289" i="11"/>
  <c r="F286" i="10"/>
  <c r="H286" i="10"/>
  <c r="K288" i="11"/>
  <c r="I288" i="11"/>
  <c r="J288" i="11" s="1"/>
  <c r="L288" i="11" s="1"/>
  <c r="E290" i="11"/>
  <c r="C291" i="11"/>
  <c r="D290" i="11"/>
  <c r="G289" i="11"/>
  <c r="L284" i="10"/>
  <c r="K285" i="10"/>
  <c r="L285" i="10" s="1"/>
  <c r="D287" i="10"/>
  <c r="E287" i="10"/>
  <c r="G286" i="10"/>
  <c r="K286" i="10" s="1"/>
  <c r="F290" i="11" l="1"/>
  <c r="H290" i="11"/>
  <c r="H287" i="10"/>
  <c r="F287" i="10"/>
  <c r="K289" i="11"/>
  <c r="I289" i="11"/>
  <c r="J289" i="11" s="1"/>
  <c r="L289" i="11" s="1"/>
  <c r="G290" i="11"/>
  <c r="C292" i="11"/>
  <c r="E291" i="11"/>
  <c r="D291" i="11"/>
  <c r="I286" i="10"/>
  <c r="J286" i="10" s="1"/>
  <c r="L286" i="10" s="1"/>
  <c r="G287" i="10"/>
  <c r="E288" i="10"/>
  <c r="D288" i="10"/>
  <c r="F291" i="11" l="1"/>
  <c r="H291" i="11"/>
  <c r="F288" i="10"/>
  <c r="H288" i="10"/>
  <c r="E292" i="11"/>
  <c r="C293" i="11"/>
  <c r="D292" i="11"/>
  <c r="H292" i="11" s="1"/>
  <c r="G291" i="11"/>
  <c r="I290" i="11"/>
  <c r="J290" i="11" s="1"/>
  <c r="K290" i="11"/>
  <c r="K287" i="10"/>
  <c r="D289" i="10"/>
  <c r="E289" i="10"/>
  <c r="G288" i="10"/>
  <c r="I287" i="10"/>
  <c r="J287" i="10" s="1"/>
  <c r="L290" i="11" l="1"/>
  <c r="F292" i="11"/>
  <c r="H289" i="10"/>
  <c r="F289" i="10"/>
  <c r="L287" i="10"/>
  <c r="I288" i="10"/>
  <c r="J288" i="10" s="1"/>
  <c r="K291" i="11"/>
  <c r="I291" i="11"/>
  <c r="J291" i="11" s="1"/>
  <c r="D293" i="11"/>
  <c r="E293" i="11"/>
  <c r="F293" i="11" s="1"/>
  <c r="C294" i="11"/>
  <c r="G292" i="11"/>
  <c r="K288" i="10"/>
  <c r="L288" i="10" s="1"/>
  <c r="D290" i="10"/>
  <c r="E290" i="10"/>
  <c r="G289" i="10"/>
  <c r="L291" i="11" l="1"/>
  <c r="H290" i="10"/>
  <c r="F290" i="10"/>
  <c r="H293" i="11"/>
  <c r="K292" i="11"/>
  <c r="K289" i="10"/>
  <c r="I292" i="11"/>
  <c r="J292" i="11" s="1"/>
  <c r="L292" i="11" s="1"/>
  <c r="E294" i="11"/>
  <c r="C295" i="11"/>
  <c r="D294" i="11"/>
  <c r="H294" i="11" s="1"/>
  <c r="G293" i="11"/>
  <c r="I289" i="10"/>
  <c r="J289" i="10" s="1"/>
  <c r="G290" i="10"/>
  <c r="D291" i="10"/>
  <c r="E291" i="10"/>
  <c r="F294" i="11" l="1"/>
  <c r="H291" i="10"/>
  <c r="F291" i="10"/>
  <c r="L289" i="10"/>
  <c r="K293" i="11"/>
  <c r="E295" i="11"/>
  <c r="C296" i="11"/>
  <c r="D295" i="11"/>
  <c r="H295" i="11" s="1"/>
  <c r="I293" i="11"/>
  <c r="J293" i="11" s="1"/>
  <c r="L293" i="11" s="1"/>
  <c r="G294" i="11"/>
  <c r="I290" i="10"/>
  <c r="J290" i="10" s="1"/>
  <c r="E292" i="10"/>
  <c r="D292" i="10"/>
  <c r="G291" i="10"/>
  <c r="K290" i="10"/>
  <c r="F295" i="11" l="1"/>
  <c r="H292" i="10"/>
  <c r="F292" i="10"/>
  <c r="L290" i="10"/>
  <c r="K294" i="11"/>
  <c r="I294" i="11"/>
  <c r="J294" i="11" s="1"/>
  <c r="L294" i="11" s="1"/>
  <c r="C297" i="11"/>
  <c r="E296" i="11"/>
  <c r="D296" i="11"/>
  <c r="G295" i="11"/>
  <c r="K291" i="10"/>
  <c r="I291" i="10"/>
  <c r="J291" i="10" s="1"/>
  <c r="D293" i="10"/>
  <c r="E293" i="10"/>
  <c r="G292" i="10"/>
  <c r="K292" i="10" s="1"/>
  <c r="H296" i="11" l="1"/>
  <c r="F296" i="11"/>
  <c r="H293" i="10"/>
  <c r="F293" i="10"/>
  <c r="L291" i="10"/>
  <c r="K295" i="11"/>
  <c r="I295" i="11"/>
  <c r="J295" i="11" s="1"/>
  <c r="L295" i="11" s="1"/>
  <c r="G296" i="11"/>
  <c r="C298" i="11"/>
  <c r="E297" i="11"/>
  <c r="D297" i="11"/>
  <c r="I292" i="10"/>
  <c r="J292" i="10" s="1"/>
  <c r="L292" i="10" s="1"/>
  <c r="G293" i="10"/>
  <c r="K293" i="10" s="1"/>
  <c r="D294" i="10"/>
  <c r="E294" i="10"/>
  <c r="F297" i="11" l="1"/>
  <c r="H294" i="10"/>
  <c r="F294" i="10"/>
  <c r="H297" i="11"/>
  <c r="G297" i="11"/>
  <c r="K297" i="11" s="1"/>
  <c r="C299" i="11"/>
  <c r="D298" i="11"/>
  <c r="E298" i="11"/>
  <c r="F298" i="11" s="1"/>
  <c r="I296" i="11"/>
  <c r="J296" i="11" s="1"/>
  <c r="K296" i="11"/>
  <c r="E295" i="10"/>
  <c r="D295" i="10"/>
  <c r="G294" i="10"/>
  <c r="I293" i="10"/>
  <c r="J293" i="10" s="1"/>
  <c r="L293" i="10" s="1"/>
  <c r="H295" i="10" l="1"/>
  <c r="F295" i="10"/>
  <c r="H298" i="11"/>
  <c r="L296" i="11"/>
  <c r="G298" i="11"/>
  <c r="E299" i="11"/>
  <c r="C300" i="11"/>
  <c r="D299" i="11"/>
  <c r="I297" i="11"/>
  <c r="J297" i="11" s="1"/>
  <c r="L297" i="11" s="1"/>
  <c r="I294" i="10"/>
  <c r="J294" i="10" s="1"/>
  <c r="K294" i="10"/>
  <c r="D296" i="10"/>
  <c r="E296" i="10"/>
  <c r="G295" i="10"/>
  <c r="H299" i="11" l="1"/>
  <c r="F299" i="11"/>
  <c r="H296" i="10"/>
  <c r="F296" i="10"/>
  <c r="D300" i="11"/>
  <c r="C301" i="11"/>
  <c r="E300" i="11"/>
  <c r="F300" i="11" s="1"/>
  <c r="G299" i="11"/>
  <c r="K299" i="11" s="1"/>
  <c r="K298" i="11"/>
  <c r="I298" i="11"/>
  <c r="J298" i="11" s="1"/>
  <c r="K295" i="10"/>
  <c r="L294" i="10"/>
  <c r="I295" i="10"/>
  <c r="J295" i="10" s="1"/>
  <c r="G296" i="10"/>
  <c r="E297" i="10"/>
  <c r="D297" i="10"/>
  <c r="L298" i="11" l="1"/>
  <c r="H297" i="10"/>
  <c r="F297" i="10"/>
  <c r="H300" i="11"/>
  <c r="L295" i="10"/>
  <c r="I299" i="11"/>
  <c r="J299" i="11" s="1"/>
  <c r="L299" i="11" s="1"/>
  <c r="G300" i="11"/>
  <c r="K300" i="11" s="1"/>
  <c r="D301" i="11"/>
  <c r="E301" i="11"/>
  <c r="C302" i="11"/>
  <c r="G297" i="10"/>
  <c r="I297" i="10" s="1"/>
  <c r="J297" i="10" s="1"/>
  <c r="K296" i="10"/>
  <c r="E298" i="10"/>
  <c r="D298" i="10"/>
  <c r="I296" i="10"/>
  <c r="J296" i="10" s="1"/>
  <c r="F301" i="11" l="1"/>
  <c r="F298" i="10"/>
  <c r="H301" i="11"/>
  <c r="H298" i="10"/>
  <c r="E302" i="11"/>
  <c r="C303" i="11"/>
  <c r="D302" i="11"/>
  <c r="H302" i="11" s="1"/>
  <c r="G301" i="11"/>
  <c r="I300" i="11"/>
  <c r="J300" i="11" s="1"/>
  <c r="L300" i="11" s="1"/>
  <c r="D299" i="10"/>
  <c r="E299" i="10"/>
  <c r="F299" i="10" s="1"/>
  <c r="L296" i="10"/>
  <c r="G298" i="10"/>
  <c r="K298" i="10" s="1"/>
  <c r="K297" i="10"/>
  <c r="L297" i="10" s="1"/>
  <c r="F302" i="11" l="1"/>
  <c r="H299" i="10"/>
  <c r="K301" i="11"/>
  <c r="I301" i="11"/>
  <c r="J301" i="11" s="1"/>
  <c r="L301" i="11" s="1"/>
  <c r="E303" i="11"/>
  <c r="C304" i="11"/>
  <c r="D303" i="11"/>
  <c r="G302" i="11"/>
  <c r="K302" i="11" s="1"/>
  <c r="E300" i="10"/>
  <c r="D300" i="10"/>
  <c r="I298" i="10"/>
  <c r="J298" i="10" s="1"/>
  <c r="L298" i="10" s="1"/>
  <c r="G299" i="10"/>
  <c r="H303" i="11" l="1"/>
  <c r="F303" i="11"/>
  <c r="F300" i="10"/>
  <c r="H300" i="10"/>
  <c r="I302" i="11"/>
  <c r="J302" i="11" s="1"/>
  <c r="L302" i="11" s="1"/>
  <c r="E304" i="11"/>
  <c r="D304" i="11"/>
  <c r="C305" i="11"/>
  <c r="G303" i="11"/>
  <c r="K299" i="10"/>
  <c r="I299" i="10"/>
  <c r="J299" i="10" s="1"/>
  <c r="G300" i="10"/>
  <c r="K300" i="10" s="1"/>
  <c r="D301" i="10"/>
  <c r="E301" i="10"/>
  <c r="F304" i="11" l="1"/>
  <c r="H304" i="11"/>
  <c r="H301" i="10"/>
  <c r="F301" i="10"/>
  <c r="L299" i="10"/>
  <c r="K303" i="11"/>
  <c r="G304" i="11"/>
  <c r="K304" i="11" s="1"/>
  <c r="I303" i="11"/>
  <c r="J303" i="11" s="1"/>
  <c r="L303" i="11" s="1"/>
  <c r="D305" i="11"/>
  <c r="E305" i="11"/>
  <c r="F305" i="11" s="1"/>
  <c r="C306" i="11"/>
  <c r="G301" i="10"/>
  <c r="D302" i="10"/>
  <c r="E302" i="10"/>
  <c r="I300" i="10"/>
  <c r="J300" i="10" s="1"/>
  <c r="L300" i="10" s="1"/>
  <c r="H302" i="10" l="1"/>
  <c r="F302" i="10"/>
  <c r="H305" i="11"/>
  <c r="D306" i="11"/>
  <c r="C307" i="11"/>
  <c r="E306" i="11"/>
  <c r="F306" i="11" s="1"/>
  <c r="G305" i="11"/>
  <c r="I304" i="11"/>
  <c r="J304" i="11" s="1"/>
  <c r="L304" i="11" s="1"/>
  <c r="G302" i="10"/>
  <c r="K302" i="10" s="1"/>
  <c r="E303" i="10"/>
  <c r="D303" i="10"/>
  <c r="I301" i="10"/>
  <c r="J301" i="10" s="1"/>
  <c r="K301" i="10"/>
  <c r="F303" i="10" l="1"/>
  <c r="H306" i="11"/>
  <c r="H303" i="10"/>
  <c r="I305" i="11"/>
  <c r="J305" i="11" s="1"/>
  <c r="K305" i="11"/>
  <c r="G306" i="11"/>
  <c r="E307" i="11"/>
  <c r="D307" i="11"/>
  <c r="C308" i="11"/>
  <c r="L301" i="10"/>
  <c r="G303" i="10"/>
  <c r="I303" i="10" s="1"/>
  <c r="J303" i="10" s="1"/>
  <c r="D304" i="10"/>
  <c r="E304" i="10"/>
  <c r="I302" i="10"/>
  <c r="J302" i="10" s="1"/>
  <c r="L302" i="10" s="1"/>
  <c r="F307" i="11" l="1"/>
  <c r="H304" i="10"/>
  <c r="F304" i="10"/>
  <c r="H307" i="11"/>
  <c r="L305" i="11"/>
  <c r="K306" i="11"/>
  <c r="D308" i="11"/>
  <c r="C309" i="11"/>
  <c r="E308" i="11"/>
  <c r="F308" i="11" s="1"/>
  <c r="G307" i="11"/>
  <c r="I306" i="11"/>
  <c r="J306" i="11" s="1"/>
  <c r="L306" i="11" s="1"/>
  <c r="E305" i="10"/>
  <c r="D305" i="10"/>
  <c r="G304" i="10"/>
  <c r="I304" i="10" s="1"/>
  <c r="J304" i="10" s="1"/>
  <c r="K303" i="10"/>
  <c r="L303" i="10" s="1"/>
  <c r="F305" i="10" l="1"/>
  <c r="H308" i="11"/>
  <c r="H305" i="10"/>
  <c r="K307" i="11"/>
  <c r="I307" i="11"/>
  <c r="J307" i="11" s="1"/>
  <c r="L307" i="11" s="1"/>
  <c r="G308" i="11"/>
  <c r="C310" i="11"/>
  <c r="E309" i="11"/>
  <c r="D309" i="11"/>
  <c r="K304" i="10"/>
  <c r="L304" i="10" s="1"/>
  <c r="E306" i="10"/>
  <c r="D306" i="10"/>
  <c r="G305" i="10"/>
  <c r="F309" i="11" l="1"/>
  <c r="F306" i="10"/>
  <c r="H309" i="11"/>
  <c r="H306" i="10"/>
  <c r="G309" i="11"/>
  <c r="K309" i="11" s="1"/>
  <c r="C311" i="11"/>
  <c r="E310" i="11"/>
  <c r="D310" i="11"/>
  <c r="H310" i="11" s="1"/>
  <c r="I308" i="11"/>
  <c r="J308" i="11" s="1"/>
  <c r="K308" i="11"/>
  <c r="I305" i="10"/>
  <c r="J305" i="10" s="1"/>
  <c r="K305" i="10"/>
  <c r="D307" i="10"/>
  <c r="E307" i="10"/>
  <c r="G306" i="10"/>
  <c r="L305" i="10" l="1"/>
  <c r="F310" i="11"/>
  <c r="H307" i="10"/>
  <c r="F307" i="10"/>
  <c r="L308" i="11"/>
  <c r="G310" i="11"/>
  <c r="K310" i="11" s="1"/>
  <c r="E311" i="11"/>
  <c r="C312" i="11"/>
  <c r="D311" i="11"/>
  <c r="I309" i="11"/>
  <c r="J309" i="11" s="1"/>
  <c r="L309" i="11" s="1"/>
  <c r="K306" i="10"/>
  <c r="I306" i="10"/>
  <c r="J306" i="10" s="1"/>
  <c r="G307" i="10"/>
  <c r="E308" i="10"/>
  <c r="D308" i="10"/>
  <c r="H311" i="11" l="1"/>
  <c r="F311" i="11"/>
  <c r="F308" i="10"/>
  <c r="H308" i="10"/>
  <c r="D312" i="11"/>
  <c r="C313" i="11"/>
  <c r="E312" i="11"/>
  <c r="F312" i="11" s="1"/>
  <c r="G311" i="11"/>
  <c r="I310" i="11"/>
  <c r="J310" i="11" s="1"/>
  <c r="L310" i="11" s="1"/>
  <c r="G308" i="10"/>
  <c r="D309" i="10"/>
  <c r="E309" i="10"/>
  <c r="K307" i="10"/>
  <c r="I307" i="10"/>
  <c r="J307" i="10" s="1"/>
  <c r="L306" i="10"/>
  <c r="H309" i="10" l="1"/>
  <c r="F309" i="10"/>
  <c r="H312" i="11"/>
  <c r="I311" i="11"/>
  <c r="J311" i="11" s="1"/>
  <c r="K311" i="11"/>
  <c r="G312" i="11"/>
  <c r="C314" i="11"/>
  <c r="D313" i="11"/>
  <c r="E313" i="11"/>
  <c r="F313" i="11" s="1"/>
  <c r="L307" i="10"/>
  <c r="G309" i="10"/>
  <c r="K309" i="10" s="1"/>
  <c r="D310" i="10"/>
  <c r="E310" i="10"/>
  <c r="I308" i="10"/>
  <c r="J308" i="10" s="1"/>
  <c r="K308" i="10"/>
  <c r="H313" i="11" l="1"/>
  <c r="H310" i="10"/>
  <c r="F310" i="10"/>
  <c r="L311" i="11"/>
  <c r="I312" i="11"/>
  <c r="J312" i="11" s="1"/>
  <c r="G313" i="11"/>
  <c r="E314" i="11"/>
  <c r="D314" i="11"/>
  <c r="C315" i="11"/>
  <c r="K312" i="11"/>
  <c r="L308" i="10"/>
  <c r="E311" i="10"/>
  <c r="D311" i="10"/>
  <c r="G310" i="10"/>
  <c r="I309" i="10"/>
  <c r="J309" i="10" s="1"/>
  <c r="L309" i="10" s="1"/>
  <c r="H314" i="11" l="1"/>
  <c r="F314" i="11"/>
  <c r="F311" i="10"/>
  <c r="H311" i="10"/>
  <c r="L312" i="11"/>
  <c r="E315" i="11"/>
  <c r="D315" i="11"/>
  <c r="C316" i="11"/>
  <c r="G314" i="11"/>
  <c r="K314" i="11" s="1"/>
  <c r="K313" i="11"/>
  <c r="I313" i="11"/>
  <c r="J313" i="11" s="1"/>
  <c r="L313" i="11" s="1"/>
  <c r="K310" i="10"/>
  <c r="I310" i="10"/>
  <c r="J310" i="10" s="1"/>
  <c r="G311" i="10"/>
  <c r="D312" i="10"/>
  <c r="E312" i="10"/>
  <c r="H315" i="11" l="1"/>
  <c r="L310" i="10"/>
  <c r="F315" i="11"/>
  <c r="H312" i="10"/>
  <c r="F312" i="10"/>
  <c r="I314" i="11"/>
  <c r="J314" i="11" s="1"/>
  <c r="L314" i="11" s="1"/>
  <c r="E316" i="11"/>
  <c r="C317" i="11"/>
  <c r="D316" i="11"/>
  <c r="G315" i="11"/>
  <c r="I311" i="10"/>
  <c r="J311" i="10" s="1"/>
  <c r="K311" i="10"/>
  <c r="E313" i="10"/>
  <c r="D313" i="10"/>
  <c r="G312" i="10"/>
  <c r="H316" i="11" l="1"/>
  <c r="L311" i="10"/>
  <c r="F316" i="11"/>
  <c r="F313" i="10"/>
  <c r="H313" i="10"/>
  <c r="I315" i="11"/>
  <c r="J315" i="11" s="1"/>
  <c r="G316" i="11"/>
  <c r="K315" i="11"/>
  <c r="D317" i="11"/>
  <c r="C318" i="11"/>
  <c r="E317" i="11"/>
  <c r="F317" i="11" s="1"/>
  <c r="K312" i="10"/>
  <c r="E314" i="10"/>
  <c r="D314" i="10"/>
  <c r="I312" i="10"/>
  <c r="J312" i="10" s="1"/>
  <c r="G313" i="10"/>
  <c r="I313" i="10" s="1"/>
  <c r="J313" i="10" s="1"/>
  <c r="F314" i="10" l="1"/>
  <c r="H317" i="11"/>
  <c r="H314" i="10"/>
  <c r="L315" i="11"/>
  <c r="G317" i="11"/>
  <c r="C319" i="11"/>
  <c r="E318" i="11"/>
  <c r="D318" i="11"/>
  <c r="I316" i="11"/>
  <c r="J316" i="11" s="1"/>
  <c r="K316" i="11"/>
  <c r="G314" i="10"/>
  <c r="K314" i="10" s="1"/>
  <c r="K313" i="10"/>
  <c r="L313" i="10" s="1"/>
  <c r="E315" i="10"/>
  <c r="D315" i="10"/>
  <c r="L312" i="10"/>
  <c r="F318" i="11" l="1"/>
  <c r="H318" i="11"/>
  <c r="F315" i="10"/>
  <c r="H315" i="10"/>
  <c r="L316" i="11"/>
  <c r="D319" i="11"/>
  <c r="C320" i="11"/>
  <c r="E319" i="11"/>
  <c r="F319" i="11" s="1"/>
  <c r="G318" i="11"/>
  <c r="K317" i="11"/>
  <c r="I317" i="11"/>
  <c r="J317" i="11" s="1"/>
  <c r="D316" i="10"/>
  <c r="E316" i="10"/>
  <c r="G315" i="10"/>
  <c r="I315" i="10" s="1"/>
  <c r="J315" i="10" s="1"/>
  <c r="I314" i="10"/>
  <c r="J314" i="10" s="1"/>
  <c r="L314" i="10" s="1"/>
  <c r="H316" i="10" l="1"/>
  <c r="F316" i="10"/>
  <c r="H319" i="11"/>
  <c r="L317" i="11"/>
  <c r="I318" i="11"/>
  <c r="J318" i="11" s="1"/>
  <c r="K318" i="11"/>
  <c r="G319" i="11"/>
  <c r="K319" i="11" s="1"/>
  <c r="D320" i="11"/>
  <c r="C321" i="11"/>
  <c r="E320" i="11"/>
  <c r="F320" i="11" s="1"/>
  <c r="K315" i="10"/>
  <c r="L315" i="10" s="1"/>
  <c r="G316" i="10"/>
  <c r="K316" i="10" s="1"/>
  <c r="D317" i="10"/>
  <c r="E317" i="10"/>
  <c r="H320" i="11" l="1"/>
  <c r="H317" i="10"/>
  <c r="F317" i="10"/>
  <c r="L318" i="11"/>
  <c r="I319" i="11"/>
  <c r="J319" i="11" s="1"/>
  <c r="L319" i="11" s="1"/>
  <c r="C322" i="11"/>
  <c r="D321" i="11"/>
  <c r="E321" i="11"/>
  <c r="F321" i="11" s="1"/>
  <c r="G320" i="11"/>
  <c r="K320" i="11" s="1"/>
  <c r="I316" i="10"/>
  <c r="J316" i="10" s="1"/>
  <c r="L316" i="10" s="1"/>
  <c r="G317" i="10"/>
  <c r="K317" i="10" s="1"/>
  <c r="D318" i="10"/>
  <c r="E318" i="10"/>
  <c r="H318" i="10" l="1"/>
  <c r="F318" i="10"/>
  <c r="H321" i="11"/>
  <c r="I320" i="11"/>
  <c r="J320" i="11" s="1"/>
  <c r="L320" i="11" s="1"/>
  <c r="G321" i="11"/>
  <c r="K321" i="11" s="1"/>
  <c r="C323" i="11"/>
  <c r="E322" i="11"/>
  <c r="D322" i="11"/>
  <c r="I317" i="10"/>
  <c r="J317" i="10" s="1"/>
  <c r="L317" i="10" s="1"/>
  <c r="G318" i="10"/>
  <c r="I318" i="10" s="1"/>
  <c r="J318" i="10" s="1"/>
  <c r="D319" i="10"/>
  <c r="E319" i="10"/>
  <c r="H322" i="11" l="1"/>
  <c r="F322" i="11"/>
  <c r="H319" i="10"/>
  <c r="F319" i="10"/>
  <c r="K318" i="10"/>
  <c r="L318" i="10" s="1"/>
  <c r="G322" i="11"/>
  <c r="K322" i="11" s="1"/>
  <c r="D323" i="11"/>
  <c r="E323" i="11"/>
  <c r="F323" i="11" s="1"/>
  <c r="C324" i="11"/>
  <c r="I321" i="11"/>
  <c r="J321" i="11" s="1"/>
  <c r="L321" i="11" s="1"/>
  <c r="G319" i="10"/>
  <c r="E320" i="10"/>
  <c r="D320" i="10"/>
  <c r="F320" i="10" l="1"/>
  <c r="H323" i="11"/>
  <c r="H320" i="10"/>
  <c r="G323" i="11"/>
  <c r="K323" i="11" s="1"/>
  <c r="I322" i="11"/>
  <c r="J322" i="11" s="1"/>
  <c r="L322" i="11" s="1"/>
  <c r="D324" i="11"/>
  <c r="C325" i="11"/>
  <c r="E324" i="11"/>
  <c r="F324" i="11" s="1"/>
  <c r="K319" i="10"/>
  <c r="I319" i="10"/>
  <c r="J319" i="10" s="1"/>
  <c r="D321" i="10"/>
  <c r="E321" i="10"/>
  <c r="G320" i="10"/>
  <c r="K320" i="10" s="1"/>
  <c r="H321" i="10" l="1"/>
  <c r="F321" i="10"/>
  <c r="H324" i="11"/>
  <c r="L319" i="10"/>
  <c r="D325" i="11"/>
  <c r="C326" i="11"/>
  <c r="E325" i="11"/>
  <c r="F325" i="11" s="1"/>
  <c r="G324" i="11"/>
  <c r="I323" i="11"/>
  <c r="J323" i="11" s="1"/>
  <c r="L323" i="11" s="1"/>
  <c r="I320" i="10"/>
  <c r="J320" i="10" s="1"/>
  <c r="L320" i="10" s="1"/>
  <c r="G321" i="10"/>
  <c r="E322" i="10"/>
  <c r="D322" i="10"/>
  <c r="F322" i="10" l="1"/>
  <c r="H325" i="11"/>
  <c r="H322" i="10"/>
  <c r="I324" i="11"/>
  <c r="J324" i="11" s="1"/>
  <c r="K324" i="11"/>
  <c r="G325" i="11"/>
  <c r="C327" i="11"/>
  <c r="D326" i="11"/>
  <c r="E326" i="11"/>
  <c r="F326" i="11" s="1"/>
  <c r="G322" i="10"/>
  <c r="D323" i="10"/>
  <c r="E323" i="10"/>
  <c r="K321" i="10"/>
  <c r="I321" i="10"/>
  <c r="J321" i="10" s="1"/>
  <c r="H323" i="10" l="1"/>
  <c r="F323" i="10"/>
  <c r="H326" i="11"/>
  <c r="L324" i="11"/>
  <c r="E327" i="11"/>
  <c r="C328" i="11"/>
  <c r="D327" i="11"/>
  <c r="G326" i="11"/>
  <c r="K326" i="11" s="1"/>
  <c r="K325" i="11"/>
  <c r="I325" i="11"/>
  <c r="J325" i="11" s="1"/>
  <c r="L325" i="11" s="1"/>
  <c r="K322" i="10"/>
  <c r="D324" i="10"/>
  <c r="E324" i="10"/>
  <c r="L321" i="10"/>
  <c r="G323" i="10"/>
  <c r="I322" i="10"/>
  <c r="J322" i="10" s="1"/>
  <c r="H327" i="11" l="1"/>
  <c r="F327" i="11"/>
  <c r="H324" i="10"/>
  <c r="F324" i="10"/>
  <c r="L322" i="10"/>
  <c r="D328" i="11"/>
  <c r="E328" i="11"/>
  <c r="F328" i="11" s="1"/>
  <c r="C329" i="11"/>
  <c r="I326" i="11"/>
  <c r="J326" i="11" s="1"/>
  <c r="L326" i="11" s="1"/>
  <c r="G327" i="11"/>
  <c r="K323" i="10"/>
  <c r="I323" i="10"/>
  <c r="J323" i="10" s="1"/>
  <c r="G324" i="10"/>
  <c r="I324" i="10" s="1"/>
  <c r="J324" i="10" s="1"/>
  <c r="E325" i="10"/>
  <c r="D325" i="10"/>
  <c r="H325" i="10" l="1"/>
  <c r="F325" i="10"/>
  <c r="H328" i="11"/>
  <c r="K327" i="11"/>
  <c r="I327" i="11"/>
  <c r="J327" i="11" s="1"/>
  <c r="L327" i="11" s="1"/>
  <c r="D329" i="11"/>
  <c r="E329" i="11"/>
  <c r="F329" i="11" s="1"/>
  <c r="C330" i="11"/>
  <c r="G328" i="11"/>
  <c r="K328" i="11" s="1"/>
  <c r="K324" i="10"/>
  <c r="L324" i="10" s="1"/>
  <c r="G325" i="10"/>
  <c r="K325" i="10" s="1"/>
  <c r="E326" i="10"/>
  <c r="D326" i="10"/>
  <c r="L323" i="10"/>
  <c r="F326" i="10" l="1"/>
  <c r="H329" i="11"/>
  <c r="H326" i="10"/>
  <c r="I328" i="11"/>
  <c r="J328" i="11" s="1"/>
  <c r="L328" i="11" s="1"/>
  <c r="E330" i="11"/>
  <c r="C331" i="11"/>
  <c r="D330" i="11"/>
  <c r="G329" i="11"/>
  <c r="K329" i="11" s="1"/>
  <c r="G326" i="10"/>
  <c r="E327" i="10"/>
  <c r="D327" i="10"/>
  <c r="I325" i="10"/>
  <c r="J325" i="10" s="1"/>
  <c r="L325" i="10" s="1"/>
  <c r="H330" i="11" l="1"/>
  <c r="F330" i="11"/>
  <c r="F327" i="10"/>
  <c r="H327" i="10"/>
  <c r="K326" i="10"/>
  <c r="I329" i="11"/>
  <c r="J329" i="11" s="1"/>
  <c r="L329" i="11" s="1"/>
  <c r="G330" i="11"/>
  <c r="C332" i="11"/>
  <c r="D331" i="11"/>
  <c r="E331" i="11"/>
  <c r="F331" i="11" s="1"/>
  <c r="D328" i="10"/>
  <c r="E328" i="10"/>
  <c r="G327" i="10"/>
  <c r="I326" i="10"/>
  <c r="J326" i="10" s="1"/>
  <c r="L326" i="10" s="1"/>
  <c r="H331" i="11" l="1"/>
  <c r="H328" i="10"/>
  <c r="F328" i="10"/>
  <c r="K330" i="11"/>
  <c r="G331" i="11"/>
  <c r="K331" i="11" s="1"/>
  <c r="D332" i="11"/>
  <c r="C333" i="11"/>
  <c r="E332" i="11"/>
  <c r="F332" i="11" s="1"/>
  <c r="I330" i="11"/>
  <c r="J330" i="11" s="1"/>
  <c r="L330" i="11" s="1"/>
  <c r="I327" i="10"/>
  <c r="J327" i="10" s="1"/>
  <c r="K327" i="10"/>
  <c r="D329" i="10"/>
  <c r="E329" i="10"/>
  <c r="G328" i="10"/>
  <c r="K328" i="10" s="1"/>
  <c r="H329" i="10" l="1"/>
  <c r="F329" i="10"/>
  <c r="H332" i="11"/>
  <c r="G332" i="11"/>
  <c r="I331" i="11"/>
  <c r="J331" i="11" s="1"/>
  <c r="L331" i="11" s="1"/>
  <c r="D333" i="11"/>
  <c r="C334" i="11"/>
  <c r="E333" i="11"/>
  <c r="F333" i="11" s="1"/>
  <c r="L327" i="10"/>
  <c r="G329" i="10"/>
  <c r="I329" i="10" s="1"/>
  <c r="J329" i="10" s="1"/>
  <c r="I328" i="10"/>
  <c r="J328" i="10" s="1"/>
  <c r="L328" i="10" s="1"/>
  <c r="D330" i="10"/>
  <c r="E330" i="10"/>
  <c r="H330" i="10" l="1"/>
  <c r="F330" i="10"/>
  <c r="H333" i="11"/>
  <c r="K329" i="10"/>
  <c r="L329" i="10" s="1"/>
  <c r="K332" i="11"/>
  <c r="E334" i="11"/>
  <c r="D334" i="11"/>
  <c r="C335" i="11"/>
  <c r="G333" i="11"/>
  <c r="I332" i="11"/>
  <c r="J332" i="11" s="1"/>
  <c r="L332" i="11" s="1"/>
  <c r="G330" i="10"/>
  <c r="D331" i="10"/>
  <c r="E331" i="10"/>
  <c r="H334" i="11" l="1"/>
  <c r="F334" i="11"/>
  <c r="H331" i="10"/>
  <c r="F331" i="10"/>
  <c r="K333" i="11"/>
  <c r="I333" i="11"/>
  <c r="J333" i="11" s="1"/>
  <c r="L333" i="11" s="1"/>
  <c r="E335" i="11"/>
  <c r="C336" i="11"/>
  <c r="D335" i="11"/>
  <c r="H335" i="11" s="1"/>
  <c r="G334" i="11"/>
  <c r="D332" i="10"/>
  <c r="E332" i="10"/>
  <c r="G331" i="10"/>
  <c r="K331" i="10" s="1"/>
  <c r="K330" i="10"/>
  <c r="I330" i="10"/>
  <c r="J330" i="10" s="1"/>
  <c r="F335" i="11" l="1"/>
  <c r="H332" i="10"/>
  <c r="F332" i="10"/>
  <c r="K334" i="11"/>
  <c r="D336" i="11"/>
  <c r="E336" i="11"/>
  <c r="F336" i="11" s="1"/>
  <c r="C337" i="11"/>
  <c r="I334" i="11"/>
  <c r="J334" i="11" s="1"/>
  <c r="L334" i="11" s="1"/>
  <c r="G335" i="11"/>
  <c r="K335" i="11" s="1"/>
  <c r="L330" i="10"/>
  <c r="I331" i="10"/>
  <c r="J331" i="10" s="1"/>
  <c r="L331" i="10" s="1"/>
  <c r="G332" i="10"/>
  <c r="K332" i="10" s="1"/>
  <c r="E333" i="10"/>
  <c r="D333" i="10"/>
  <c r="F333" i="10" l="1"/>
  <c r="H336" i="11"/>
  <c r="H333" i="10"/>
  <c r="I335" i="11"/>
  <c r="J335" i="11" s="1"/>
  <c r="L335" i="11" s="1"/>
  <c r="E337" i="11"/>
  <c r="C338" i="11"/>
  <c r="D337" i="11"/>
  <c r="G336" i="11"/>
  <c r="K336" i="11" s="1"/>
  <c r="D334" i="10"/>
  <c r="E334" i="10"/>
  <c r="G333" i="10"/>
  <c r="K333" i="10" s="1"/>
  <c r="I332" i="10"/>
  <c r="J332" i="10" s="1"/>
  <c r="L332" i="10" s="1"/>
  <c r="F337" i="11" l="1"/>
  <c r="H337" i="11"/>
  <c r="H334" i="10"/>
  <c r="F334" i="10"/>
  <c r="I336" i="11"/>
  <c r="J336" i="11" s="1"/>
  <c r="L336" i="11" s="1"/>
  <c r="G337" i="11"/>
  <c r="D338" i="11"/>
  <c r="E338" i="11"/>
  <c r="F338" i="11" s="1"/>
  <c r="C339" i="11"/>
  <c r="I333" i="10"/>
  <c r="J333" i="10" s="1"/>
  <c r="L333" i="10" s="1"/>
  <c r="G334" i="10"/>
  <c r="D335" i="10"/>
  <c r="E335" i="10"/>
  <c r="H335" i="10" l="1"/>
  <c r="F335" i="10"/>
  <c r="H338" i="11"/>
  <c r="K337" i="11"/>
  <c r="D339" i="11"/>
  <c r="E339" i="11"/>
  <c r="F339" i="11" s="1"/>
  <c r="C340" i="11"/>
  <c r="G338" i="11"/>
  <c r="I337" i="11"/>
  <c r="J337" i="11" s="1"/>
  <c r="L337" i="11" s="1"/>
  <c r="K334" i="10"/>
  <c r="G335" i="10"/>
  <c r="D336" i="10"/>
  <c r="E336" i="10"/>
  <c r="I334" i="10"/>
  <c r="J334" i="10" s="1"/>
  <c r="H336" i="10" l="1"/>
  <c r="F336" i="10"/>
  <c r="H339" i="11"/>
  <c r="L334" i="10"/>
  <c r="K338" i="11"/>
  <c r="E340" i="11"/>
  <c r="C341" i="11"/>
  <c r="D340" i="11"/>
  <c r="I338" i="11"/>
  <c r="J338" i="11" s="1"/>
  <c r="L338" i="11" s="1"/>
  <c r="G339" i="11"/>
  <c r="K335" i="10"/>
  <c r="D337" i="10"/>
  <c r="E337" i="10"/>
  <c r="G336" i="10"/>
  <c r="I335" i="10"/>
  <c r="J335" i="10" s="1"/>
  <c r="L335" i="10" s="1"/>
  <c r="H340" i="11" l="1"/>
  <c r="F340" i="11"/>
  <c r="H337" i="10"/>
  <c r="F337" i="10"/>
  <c r="I339" i="11"/>
  <c r="J339" i="11" s="1"/>
  <c r="K339" i="11"/>
  <c r="D341" i="11"/>
  <c r="C342" i="11"/>
  <c r="E341" i="11"/>
  <c r="F341" i="11" s="1"/>
  <c r="G340" i="11"/>
  <c r="K340" i="11" s="1"/>
  <c r="I336" i="10"/>
  <c r="J336" i="10" s="1"/>
  <c r="K336" i="10"/>
  <c r="D338" i="10"/>
  <c r="E338" i="10"/>
  <c r="G337" i="10"/>
  <c r="H338" i="10" l="1"/>
  <c r="F338" i="10"/>
  <c r="H341" i="11"/>
  <c r="L336" i="10"/>
  <c r="K337" i="10"/>
  <c r="L339" i="11"/>
  <c r="G341" i="11"/>
  <c r="K341" i="11" s="1"/>
  <c r="I340" i="11"/>
  <c r="J340" i="11" s="1"/>
  <c r="L340" i="11" s="1"/>
  <c r="D342" i="11"/>
  <c r="C343" i="11"/>
  <c r="E342" i="11"/>
  <c r="F342" i="11" s="1"/>
  <c r="I337" i="10"/>
  <c r="J337" i="10" s="1"/>
  <c r="G338" i="10"/>
  <c r="I338" i="10" s="1"/>
  <c r="J338" i="10" s="1"/>
  <c r="D339" i="10"/>
  <c r="E339" i="10"/>
  <c r="H342" i="11" l="1"/>
  <c r="L337" i="10"/>
  <c r="H339" i="10"/>
  <c r="F339" i="10"/>
  <c r="G342" i="11"/>
  <c r="D343" i="11"/>
  <c r="C344" i="11"/>
  <c r="E343" i="11"/>
  <c r="F343" i="11" s="1"/>
  <c r="I341" i="11"/>
  <c r="J341" i="11" s="1"/>
  <c r="L341" i="11" s="1"/>
  <c r="G339" i="10"/>
  <c r="K339" i="10" s="1"/>
  <c r="E340" i="10"/>
  <c r="D340" i="10"/>
  <c r="K338" i="10"/>
  <c r="L338" i="10" s="1"/>
  <c r="F340" i="10" l="1"/>
  <c r="H343" i="11"/>
  <c r="H340" i="10"/>
  <c r="G343" i="11"/>
  <c r="E344" i="11"/>
  <c r="C345" i="11"/>
  <c r="D344" i="11"/>
  <c r="H344" i="11" s="1"/>
  <c r="I342" i="11"/>
  <c r="J342" i="11" s="1"/>
  <c r="K342" i="11"/>
  <c r="D341" i="10"/>
  <c r="E341" i="10"/>
  <c r="G340" i="10"/>
  <c r="K340" i="10" s="1"/>
  <c r="I339" i="10"/>
  <c r="J339" i="10" s="1"/>
  <c r="L339" i="10" s="1"/>
  <c r="F344" i="11" l="1"/>
  <c r="H341" i="10"/>
  <c r="F341" i="10"/>
  <c r="L342" i="11"/>
  <c r="G344" i="11"/>
  <c r="K344" i="11" s="1"/>
  <c r="D345" i="11"/>
  <c r="E345" i="11"/>
  <c r="F345" i="11" s="1"/>
  <c r="C346" i="11"/>
  <c r="I343" i="11"/>
  <c r="J343" i="11" s="1"/>
  <c r="K343" i="11"/>
  <c r="I340" i="10"/>
  <c r="J340" i="10" s="1"/>
  <c r="L340" i="10" s="1"/>
  <c r="G341" i="10"/>
  <c r="D342" i="10"/>
  <c r="E342" i="10"/>
  <c r="H342" i="10" l="1"/>
  <c r="F342" i="10"/>
  <c r="H345" i="11"/>
  <c r="K341" i="10"/>
  <c r="L343" i="11"/>
  <c r="C347" i="11"/>
  <c r="E346" i="11"/>
  <c r="D346" i="11"/>
  <c r="G345" i="11"/>
  <c r="K345" i="11" s="1"/>
  <c r="I344" i="11"/>
  <c r="J344" i="11" s="1"/>
  <c r="L344" i="11" s="1"/>
  <c r="I341" i="10"/>
  <c r="J341" i="10" s="1"/>
  <c r="L341" i="10" s="1"/>
  <c r="E343" i="10"/>
  <c r="D343" i="10"/>
  <c r="G342" i="10"/>
  <c r="H346" i="11" l="1"/>
  <c r="F346" i="11"/>
  <c r="F343" i="10"/>
  <c r="H343" i="10"/>
  <c r="I345" i="11"/>
  <c r="J345" i="11" s="1"/>
  <c r="L345" i="11" s="1"/>
  <c r="G346" i="11"/>
  <c r="E347" i="11"/>
  <c r="C348" i="11"/>
  <c r="D347" i="11"/>
  <c r="K342" i="10"/>
  <c r="I342" i="10"/>
  <c r="J342" i="10" s="1"/>
  <c r="G343" i="10"/>
  <c r="K343" i="10" s="1"/>
  <c r="D344" i="10"/>
  <c r="E344" i="10"/>
  <c r="H347" i="11" l="1"/>
  <c r="F347" i="11"/>
  <c r="H344" i="10"/>
  <c r="F344" i="10"/>
  <c r="L342" i="10"/>
  <c r="K346" i="11"/>
  <c r="E348" i="11"/>
  <c r="C349" i="11"/>
  <c r="D348" i="11"/>
  <c r="G347" i="11"/>
  <c r="I346" i="11"/>
  <c r="J346" i="11" s="1"/>
  <c r="L346" i="11" s="1"/>
  <c r="G344" i="10"/>
  <c r="I344" i="10" s="1"/>
  <c r="J344" i="10" s="1"/>
  <c r="E345" i="10"/>
  <c r="D345" i="10"/>
  <c r="I343" i="10"/>
  <c r="J343" i="10" s="1"/>
  <c r="L343" i="10" s="1"/>
  <c r="H348" i="11" l="1"/>
  <c r="F348" i="11"/>
  <c r="F345" i="10"/>
  <c r="H345" i="10"/>
  <c r="I347" i="11"/>
  <c r="J347" i="11" s="1"/>
  <c r="K347" i="11"/>
  <c r="C350" i="11"/>
  <c r="E349" i="11"/>
  <c r="D349" i="11"/>
  <c r="G348" i="11"/>
  <c r="D346" i="10"/>
  <c r="E346" i="10"/>
  <c r="G345" i="10"/>
  <c r="K344" i="10"/>
  <c r="L344" i="10" s="1"/>
  <c r="H349" i="11" l="1"/>
  <c r="F349" i="11"/>
  <c r="H346" i="10"/>
  <c r="F346" i="10"/>
  <c r="K348" i="11"/>
  <c r="L347" i="11"/>
  <c r="I348" i="11"/>
  <c r="J348" i="11" s="1"/>
  <c r="L348" i="11" s="1"/>
  <c r="G349" i="11"/>
  <c r="K349" i="11" s="1"/>
  <c r="C351" i="11"/>
  <c r="E350" i="11"/>
  <c r="D350" i="11"/>
  <c r="I345" i="10"/>
  <c r="J345" i="10" s="1"/>
  <c r="K345" i="10"/>
  <c r="G346" i="10"/>
  <c r="K346" i="10" s="1"/>
  <c r="E347" i="10"/>
  <c r="D347" i="10"/>
  <c r="H350" i="11" l="1"/>
  <c r="F350" i="11"/>
  <c r="F347" i="10"/>
  <c r="L345" i="10"/>
  <c r="H347" i="10"/>
  <c r="G350" i="11"/>
  <c r="K350" i="11" s="1"/>
  <c r="C352" i="11"/>
  <c r="D351" i="11"/>
  <c r="E351" i="11"/>
  <c r="F351" i="11" s="1"/>
  <c r="I349" i="11"/>
  <c r="J349" i="11" s="1"/>
  <c r="L349" i="11" s="1"/>
  <c r="G347" i="10"/>
  <c r="D348" i="10"/>
  <c r="E348" i="10"/>
  <c r="I346" i="10"/>
  <c r="J346" i="10" s="1"/>
  <c r="L346" i="10" s="1"/>
  <c r="H348" i="10" l="1"/>
  <c r="F348" i="10"/>
  <c r="H351" i="11"/>
  <c r="I350" i="11"/>
  <c r="J350" i="11" s="1"/>
  <c r="L350" i="11" s="1"/>
  <c r="G351" i="11"/>
  <c r="K351" i="11" s="1"/>
  <c r="C353" i="11"/>
  <c r="E352" i="11"/>
  <c r="D352" i="11"/>
  <c r="K347" i="10"/>
  <c r="G348" i="10"/>
  <c r="K348" i="10" s="1"/>
  <c r="E349" i="10"/>
  <c r="D349" i="10"/>
  <c r="I347" i="10"/>
  <c r="J347" i="10" s="1"/>
  <c r="F352" i="11" l="1"/>
  <c r="H352" i="11"/>
  <c r="F349" i="10"/>
  <c r="L347" i="10"/>
  <c r="H349" i="10"/>
  <c r="D353" i="11"/>
  <c r="C354" i="11"/>
  <c r="E353" i="11"/>
  <c r="F353" i="11" s="1"/>
  <c r="G352" i="11"/>
  <c r="I351" i="11"/>
  <c r="J351" i="11" s="1"/>
  <c r="L351" i="11" s="1"/>
  <c r="G349" i="10"/>
  <c r="K349" i="10" s="1"/>
  <c r="D350" i="10"/>
  <c r="E350" i="10"/>
  <c r="I348" i="10"/>
  <c r="J348" i="10" s="1"/>
  <c r="L348" i="10" s="1"/>
  <c r="H350" i="10" l="1"/>
  <c r="F350" i="10"/>
  <c r="H353" i="11"/>
  <c r="I352" i="11"/>
  <c r="J352" i="11" s="1"/>
  <c r="K352" i="11"/>
  <c r="G353" i="11"/>
  <c r="E354" i="11"/>
  <c r="D354" i="11"/>
  <c r="C355" i="11"/>
  <c r="G350" i="10"/>
  <c r="I350" i="10" s="1"/>
  <c r="J350" i="10" s="1"/>
  <c r="E351" i="10"/>
  <c r="D351" i="10"/>
  <c r="I349" i="10"/>
  <c r="J349" i="10" s="1"/>
  <c r="L349" i="10" s="1"/>
  <c r="H354" i="11" l="1"/>
  <c r="F354" i="11"/>
  <c r="F351" i="10"/>
  <c r="H351" i="10"/>
  <c r="K350" i="10"/>
  <c r="L352" i="11"/>
  <c r="G354" i="11"/>
  <c r="K354" i="11" s="1"/>
  <c r="I353" i="11"/>
  <c r="J353" i="11" s="1"/>
  <c r="E355" i="11"/>
  <c r="C356" i="11"/>
  <c r="D355" i="11"/>
  <c r="K353" i="11"/>
  <c r="D352" i="10"/>
  <c r="E352" i="10"/>
  <c r="G351" i="10"/>
  <c r="K351" i="10" s="1"/>
  <c r="L350" i="10"/>
  <c r="L353" i="11" l="1"/>
  <c r="F355" i="11"/>
  <c r="H352" i="10"/>
  <c r="F352" i="10"/>
  <c r="H355" i="11"/>
  <c r="C357" i="11"/>
  <c r="D356" i="11"/>
  <c r="E356" i="11"/>
  <c r="G355" i="11"/>
  <c r="K355" i="11" s="1"/>
  <c r="I354" i="11"/>
  <c r="J354" i="11" s="1"/>
  <c r="L354" i="11" s="1"/>
  <c r="I351" i="10"/>
  <c r="J351" i="10" s="1"/>
  <c r="L351" i="10" s="1"/>
  <c r="E353" i="10"/>
  <c r="D353" i="10"/>
  <c r="G352" i="10"/>
  <c r="K352" i="10" s="1"/>
  <c r="F356" i="11" l="1"/>
  <c r="H353" i="10"/>
  <c r="F353" i="10"/>
  <c r="H356" i="11"/>
  <c r="I355" i="11"/>
  <c r="J355" i="11" s="1"/>
  <c r="L355" i="11" s="1"/>
  <c r="G356" i="11"/>
  <c r="K356" i="11" s="1"/>
  <c r="D357" i="11"/>
  <c r="C358" i="11"/>
  <c r="E357" i="11"/>
  <c r="F357" i="11" s="1"/>
  <c r="I352" i="10"/>
  <c r="J352" i="10" s="1"/>
  <c r="L352" i="10" s="1"/>
  <c r="G353" i="10"/>
  <c r="K353" i="10" s="1"/>
  <c r="D354" i="10"/>
  <c r="E354" i="10"/>
  <c r="H354" i="10" l="1"/>
  <c r="F354" i="10"/>
  <c r="H357" i="11"/>
  <c r="G357" i="11"/>
  <c r="E358" i="11"/>
  <c r="C359" i="11"/>
  <c r="D358" i="11"/>
  <c r="H358" i="11" s="1"/>
  <c r="I356" i="11"/>
  <c r="J356" i="11" s="1"/>
  <c r="L356" i="11" s="1"/>
  <c r="I353" i="10"/>
  <c r="J353" i="10" s="1"/>
  <c r="L353" i="10" s="1"/>
  <c r="G354" i="10"/>
  <c r="E355" i="10"/>
  <c r="D355" i="10"/>
  <c r="F358" i="11" l="1"/>
  <c r="F355" i="10"/>
  <c r="H355" i="10"/>
  <c r="I357" i="11"/>
  <c r="J357" i="11" s="1"/>
  <c r="E359" i="11"/>
  <c r="D359" i="11"/>
  <c r="C360" i="11"/>
  <c r="G358" i="11"/>
  <c r="K357" i="11"/>
  <c r="K354" i="10"/>
  <c r="D356" i="10"/>
  <c r="E356" i="10"/>
  <c r="G355" i="10"/>
  <c r="K355" i="10" s="1"/>
  <c r="I354" i="10"/>
  <c r="J354" i="10" s="1"/>
  <c r="H359" i="11" l="1"/>
  <c r="I355" i="10"/>
  <c r="J355" i="10" s="1"/>
  <c r="F359" i="11"/>
  <c r="H356" i="10"/>
  <c r="F356" i="10"/>
  <c r="L354" i="10"/>
  <c r="K358" i="11"/>
  <c r="L357" i="11"/>
  <c r="G359" i="11"/>
  <c r="K359" i="11" s="1"/>
  <c r="I358" i="11"/>
  <c r="J358" i="11" s="1"/>
  <c r="L358" i="11" s="1"/>
  <c r="E360" i="11"/>
  <c r="D360" i="11"/>
  <c r="C361" i="11"/>
  <c r="L355" i="10"/>
  <c r="G356" i="10"/>
  <c r="D357" i="10"/>
  <c r="E357" i="10"/>
  <c r="H360" i="11" l="1"/>
  <c r="F360" i="11"/>
  <c r="H357" i="10"/>
  <c r="F357" i="10"/>
  <c r="C362" i="11"/>
  <c r="D361" i="11"/>
  <c r="E361" i="11"/>
  <c r="F361" i="11" s="1"/>
  <c r="G360" i="11"/>
  <c r="K360" i="11" s="1"/>
  <c r="I359" i="11"/>
  <c r="J359" i="11" s="1"/>
  <c r="L359" i="11" s="1"/>
  <c r="G357" i="10"/>
  <c r="D358" i="10"/>
  <c r="E358" i="10"/>
  <c r="I356" i="10"/>
  <c r="J356" i="10" s="1"/>
  <c r="K356" i="10"/>
  <c r="F358" i="10" l="1"/>
  <c r="K357" i="10"/>
  <c r="H361" i="11"/>
  <c r="H358" i="10"/>
  <c r="I360" i="11"/>
  <c r="J360" i="11" s="1"/>
  <c r="L360" i="11" s="1"/>
  <c r="G361" i="11"/>
  <c r="C363" i="11"/>
  <c r="D362" i="11"/>
  <c r="E362" i="11"/>
  <c r="F362" i="11" s="1"/>
  <c r="L356" i="10"/>
  <c r="G358" i="10"/>
  <c r="E359" i="10"/>
  <c r="D359" i="10"/>
  <c r="I357" i="10"/>
  <c r="J357" i="10" s="1"/>
  <c r="L357" i="10" s="1"/>
  <c r="H362" i="11" l="1"/>
  <c r="F359" i="10"/>
  <c r="H359" i="10"/>
  <c r="D363" i="11"/>
  <c r="E363" i="11"/>
  <c r="F363" i="11" s="1"/>
  <c r="C364" i="11"/>
  <c r="I361" i="11"/>
  <c r="J361" i="11" s="1"/>
  <c r="G362" i="11"/>
  <c r="K361" i="11"/>
  <c r="K358" i="10"/>
  <c r="G359" i="10"/>
  <c r="I359" i="10" s="1"/>
  <c r="J359" i="10" s="1"/>
  <c r="E360" i="10"/>
  <c r="D360" i="10"/>
  <c r="I358" i="10"/>
  <c r="J358" i="10" s="1"/>
  <c r="L358" i="10" s="1"/>
  <c r="F360" i="10" l="1"/>
  <c r="K359" i="10"/>
  <c r="L359" i="10" s="1"/>
  <c r="H363" i="11"/>
  <c r="H360" i="10"/>
  <c r="K362" i="11"/>
  <c r="L361" i="11"/>
  <c r="G363" i="11"/>
  <c r="K363" i="11" s="1"/>
  <c r="I362" i="11"/>
  <c r="J362" i="11" s="1"/>
  <c r="L362" i="11" s="1"/>
  <c r="E364" i="11"/>
  <c r="D364" i="11"/>
  <c r="C365" i="11"/>
  <c r="G360" i="10"/>
  <c r="K360" i="10" s="1"/>
  <c r="D361" i="10"/>
  <c r="E361" i="10"/>
  <c r="H364" i="11" l="1"/>
  <c r="F364" i="11"/>
  <c r="H361" i="10"/>
  <c r="F361" i="10"/>
  <c r="I363" i="11"/>
  <c r="J363" i="11" s="1"/>
  <c r="L363" i="11" s="1"/>
  <c r="E365" i="11"/>
  <c r="C366" i="11"/>
  <c r="D365" i="11"/>
  <c r="G364" i="11"/>
  <c r="K364" i="11" s="1"/>
  <c r="D362" i="10"/>
  <c r="E362" i="10"/>
  <c r="F362" i="10" s="1"/>
  <c r="G361" i="10"/>
  <c r="K361" i="10" s="1"/>
  <c r="I360" i="10"/>
  <c r="J360" i="10" s="1"/>
  <c r="L360" i="10" s="1"/>
  <c r="H365" i="11" l="1"/>
  <c r="F365" i="11"/>
  <c r="H362" i="10"/>
  <c r="I364" i="11"/>
  <c r="J364" i="11" s="1"/>
  <c r="L364" i="11" s="1"/>
  <c r="E366" i="11"/>
  <c r="C367" i="11"/>
  <c r="D366" i="11"/>
  <c r="G365" i="11"/>
  <c r="I361" i="10"/>
  <c r="J361" i="10" s="1"/>
  <c r="L361" i="10" s="1"/>
  <c r="G362" i="10"/>
  <c r="D363" i="10"/>
  <c r="E363" i="10"/>
  <c r="H366" i="11" l="1"/>
  <c r="F366" i="11"/>
  <c r="H363" i="10"/>
  <c r="F363" i="10"/>
  <c r="I365" i="11"/>
  <c r="J365" i="11" s="1"/>
  <c r="K365" i="11"/>
  <c r="D367" i="11"/>
  <c r="C368" i="11"/>
  <c r="E367" i="11"/>
  <c r="F367" i="11" s="1"/>
  <c r="G366" i="11"/>
  <c r="K366" i="11" s="1"/>
  <c r="K362" i="10"/>
  <c r="G363" i="10"/>
  <c r="K363" i="10" s="1"/>
  <c r="E364" i="10"/>
  <c r="D364" i="10"/>
  <c r="I362" i="10"/>
  <c r="J362" i="10" s="1"/>
  <c r="F364" i="10" l="1"/>
  <c r="H367" i="11"/>
  <c r="H364" i="10"/>
  <c r="L362" i="10"/>
  <c r="L365" i="11"/>
  <c r="I366" i="11"/>
  <c r="J366" i="11" s="1"/>
  <c r="L366" i="11" s="1"/>
  <c r="G367" i="11"/>
  <c r="D368" i="11"/>
  <c r="E368" i="11"/>
  <c r="F368" i="11" s="1"/>
  <c r="C369" i="11"/>
  <c r="I363" i="10"/>
  <c r="J363" i="10" s="1"/>
  <c r="L363" i="10" s="1"/>
  <c r="D365" i="10"/>
  <c r="E365" i="10"/>
  <c r="G364" i="10"/>
  <c r="H368" i="11" l="1"/>
  <c r="K364" i="10"/>
  <c r="H365" i="10"/>
  <c r="F365" i="10"/>
  <c r="K367" i="11"/>
  <c r="D369" i="11"/>
  <c r="C370" i="11"/>
  <c r="E369" i="11"/>
  <c r="F369" i="11" s="1"/>
  <c r="G368" i="11"/>
  <c r="I367" i="11"/>
  <c r="J367" i="11" s="1"/>
  <c r="L367" i="11" s="1"/>
  <c r="I364" i="10"/>
  <c r="J364" i="10" s="1"/>
  <c r="L364" i="10" s="1"/>
  <c r="D366" i="10"/>
  <c r="E366" i="10"/>
  <c r="G365" i="10"/>
  <c r="H369" i="11" l="1"/>
  <c r="H366" i="10"/>
  <c r="F366" i="10"/>
  <c r="K368" i="11"/>
  <c r="I368" i="11"/>
  <c r="J368" i="11" s="1"/>
  <c r="L368" i="11" s="1"/>
  <c r="G369" i="11"/>
  <c r="D370" i="11"/>
  <c r="E370" i="11"/>
  <c r="F370" i="11" s="1"/>
  <c r="C371" i="11"/>
  <c r="K365" i="10"/>
  <c r="I365" i="10"/>
  <c r="J365" i="10" s="1"/>
  <c r="G366" i="10"/>
  <c r="E367" i="10"/>
  <c r="D367" i="10"/>
  <c r="F367" i="10" l="1"/>
  <c r="H370" i="11"/>
  <c r="H367" i="10"/>
  <c r="L365" i="10"/>
  <c r="G370" i="11"/>
  <c r="K370" i="11" s="1"/>
  <c r="D371" i="11"/>
  <c r="E371" i="11"/>
  <c r="F371" i="11" s="1"/>
  <c r="C372" i="11"/>
  <c r="I369" i="11"/>
  <c r="J369" i="11" s="1"/>
  <c r="K369" i="11"/>
  <c r="D368" i="10"/>
  <c r="E368" i="10"/>
  <c r="G367" i="10"/>
  <c r="K367" i="10" s="1"/>
  <c r="I366" i="10"/>
  <c r="J366" i="10" s="1"/>
  <c r="K366" i="10"/>
  <c r="L369" i="11" l="1"/>
  <c r="H371" i="11"/>
  <c r="H368" i="10"/>
  <c r="F368" i="10"/>
  <c r="D372" i="11"/>
  <c r="C373" i="11"/>
  <c r="E372" i="11"/>
  <c r="F372" i="11" s="1"/>
  <c r="G371" i="11"/>
  <c r="I370" i="11"/>
  <c r="J370" i="11" s="1"/>
  <c r="L370" i="11" s="1"/>
  <c r="L366" i="10"/>
  <c r="I367" i="10"/>
  <c r="J367" i="10" s="1"/>
  <c r="L367" i="10" s="1"/>
  <c r="E369" i="10"/>
  <c r="D369" i="10"/>
  <c r="G368" i="10"/>
  <c r="I368" i="10" s="1"/>
  <c r="J368" i="10" s="1"/>
  <c r="F369" i="10" l="1"/>
  <c r="H372" i="11"/>
  <c r="H369" i="10"/>
  <c r="I371" i="11"/>
  <c r="J371" i="11" s="1"/>
  <c r="K371" i="11"/>
  <c r="G372" i="11"/>
  <c r="K372" i="11" s="1"/>
  <c r="D373" i="11"/>
  <c r="E373" i="11"/>
  <c r="F373" i="11" s="1"/>
  <c r="C374" i="11"/>
  <c r="K368" i="10"/>
  <c r="L368" i="10" s="1"/>
  <c r="E370" i="10"/>
  <c r="D370" i="10"/>
  <c r="G369" i="10"/>
  <c r="K369" i="10" s="1"/>
  <c r="H373" i="11" l="1"/>
  <c r="F370" i="10"/>
  <c r="H370" i="10"/>
  <c r="L371" i="11"/>
  <c r="C375" i="11"/>
  <c r="D374" i="11"/>
  <c r="E374" i="11"/>
  <c r="G373" i="11"/>
  <c r="K373" i="11" s="1"/>
  <c r="I372" i="11"/>
  <c r="J372" i="11" s="1"/>
  <c r="L372" i="11" s="1"/>
  <c r="I369" i="10"/>
  <c r="J369" i="10" s="1"/>
  <c r="L369" i="10" s="1"/>
  <c r="D371" i="10"/>
  <c r="E371" i="10"/>
  <c r="G370" i="10"/>
  <c r="K370" i="10" s="1"/>
  <c r="F374" i="11" l="1"/>
  <c r="H371" i="10"/>
  <c r="F371" i="10"/>
  <c r="H374" i="11"/>
  <c r="I373" i="11"/>
  <c r="J373" i="11" s="1"/>
  <c r="L373" i="11" s="1"/>
  <c r="G374" i="11"/>
  <c r="D375" i="11"/>
  <c r="C376" i="11"/>
  <c r="E375" i="11"/>
  <c r="F375" i="11" s="1"/>
  <c r="I370" i="10"/>
  <c r="J370" i="10" s="1"/>
  <c r="L370" i="10" s="1"/>
  <c r="G371" i="10"/>
  <c r="D372" i="10"/>
  <c r="E372" i="10"/>
  <c r="H372" i="10" l="1"/>
  <c r="F372" i="10"/>
  <c r="H375" i="11"/>
  <c r="K371" i="10"/>
  <c r="G375" i="11"/>
  <c r="D376" i="11"/>
  <c r="E376" i="11"/>
  <c r="F376" i="11" s="1"/>
  <c r="C377" i="11"/>
  <c r="K374" i="11"/>
  <c r="I374" i="11"/>
  <c r="J374" i="11" s="1"/>
  <c r="G372" i="10"/>
  <c r="D373" i="10"/>
  <c r="E373" i="10"/>
  <c r="I371" i="10"/>
  <c r="J371" i="10" s="1"/>
  <c r="L371" i="10" s="1"/>
  <c r="L374" i="11" l="1"/>
  <c r="H373" i="10"/>
  <c r="F373" i="10"/>
  <c r="H376" i="11"/>
  <c r="D377" i="11"/>
  <c r="E377" i="11"/>
  <c r="F377" i="11" s="1"/>
  <c r="C378" i="11"/>
  <c r="G376" i="11"/>
  <c r="K375" i="11"/>
  <c r="I375" i="11"/>
  <c r="J375" i="11" s="1"/>
  <c r="D374" i="10"/>
  <c r="E374" i="10"/>
  <c r="F374" i="10" s="1"/>
  <c r="G373" i="10"/>
  <c r="K373" i="10" s="1"/>
  <c r="I372" i="10"/>
  <c r="J372" i="10" s="1"/>
  <c r="K372" i="10"/>
  <c r="L375" i="11" l="1"/>
  <c r="H377" i="11"/>
  <c r="H374" i="10"/>
  <c r="I376" i="11"/>
  <c r="J376" i="11" s="1"/>
  <c r="K376" i="11"/>
  <c r="E378" i="11"/>
  <c r="C379" i="11"/>
  <c r="D378" i="11"/>
  <c r="G377" i="11"/>
  <c r="K377" i="11" s="1"/>
  <c r="I373" i="10"/>
  <c r="J373" i="10" s="1"/>
  <c r="L373" i="10" s="1"/>
  <c r="L372" i="10"/>
  <c r="G374" i="10"/>
  <c r="E375" i="10"/>
  <c r="D375" i="10"/>
  <c r="H378" i="11" l="1"/>
  <c r="F375" i="10"/>
  <c r="F378" i="11"/>
  <c r="H375" i="10"/>
  <c r="L376" i="11"/>
  <c r="I377" i="11"/>
  <c r="J377" i="11" s="1"/>
  <c r="L377" i="11" s="1"/>
  <c r="C380" i="11"/>
  <c r="E379" i="11"/>
  <c r="D379" i="11"/>
  <c r="H379" i="11" s="1"/>
  <c r="G378" i="11"/>
  <c r="I374" i="10"/>
  <c r="J374" i="10" s="1"/>
  <c r="K374" i="10"/>
  <c r="D376" i="10"/>
  <c r="E376" i="10"/>
  <c r="G375" i="10"/>
  <c r="K375" i="10" s="1"/>
  <c r="L374" i="10" l="1"/>
  <c r="F379" i="11"/>
  <c r="H376" i="10"/>
  <c r="F376" i="10"/>
  <c r="K378" i="11"/>
  <c r="D380" i="11"/>
  <c r="C381" i="11"/>
  <c r="E380" i="11"/>
  <c r="I378" i="11"/>
  <c r="J378" i="11" s="1"/>
  <c r="L378" i="11" s="1"/>
  <c r="G379" i="11"/>
  <c r="I375" i="10"/>
  <c r="J375" i="10" s="1"/>
  <c r="L375" i="10" s="1"/>
  <c r="D377" i="10"/>
  <c r="E377" i="10"/>
  <c r="G376" i="10"/>
  <c r="F380" i="11" l="1"/>
  <c r="H377" i="10"/>
  <c r="F377" i="10"/>
  <c r="H380" i="11"/>
  <c r="I379" i="11"/>
  <c r="J379" i="11" s="1"/>
  <c r="G380" i="11"/>
  <c r="K379" i="11"/>
  <c r="E381" i="11"/>
  <c r="D381" i="11"/>
  <c r="H381" i="11" s="1"/>
  <c r="C382" i="11"/>
  <c r="K376" i="10"/>
  <c r="I376" i="10"/>
  <c r="J376" i="10" s="1"/>
  <c r="E378" i="10"/>
  <c r="D378" i="10"/>
  <c r="G377" i="10"/>
  <c r="K377" i="10" s="1"/>
  <c r="F381" i="11" l="1"/>
  <c r="F378" i="10"/>
  <c r="H378" i="10"/>
  <c r="L376" i="10"/>
  <c r="L379" i="11"/>
  <c r="C383" i="11"/>
  <c r="D382" i="11"/>
  <c r="E382" i="11"/>
  <c r="I380" i="11"/>
  <c r="J380" i="11" s="1"/>
  <c r="G381" i="11"/>
  <c r="K380" i="11"/>
  <c r="G378" i="10"/>
  <c r="K378" i="10" s="1"/>
  <c r="I377" i="10"/>
  <c r="J377" i="10" s="1"/>
  <c r="L377" i="10" s="1"/>
  <c r="D379" i="10"/>
  <c r="E379" i="10"/>
  <c r="F382" i="11" l="1"/>
  <c r="I378" i="10"/>
  <c r="J378" i="10" s="1"/>
  <c r="H379" i="10"/>
  <c r="F379" i="10"/>
  <c r="H382" i="11"/>
  <c r="L380" i="11"/>
  <c r="K381" i="11"/>
  <c r="I381" i="11"/>
  <c r="J381" i="11" s="1"/>
  <c r="G382" i="11"/>
  <c r="C384" i="11"/>
  <c r="E383" i="11"/>
  <c r="D383" i="11"/>
  <c r="G379" i="10"/>
  <c r="K379" i="10" s="1"/>
  <c r="D380" i="10"/>
  <c r="E380" i="10"/>
  <c r="L378" i="10"/>
  <c r="F383" i="11" l="1"/>
  <c r="L381" i="11"/>
  <c r="H380" i="10"/>
  <c r="F380" i="10"/>
  <c r="H383" i="11"/>
  <c r="K382" i="11"/>
  <c r="D384" i="11"/>
  <c r="C385" i="11"/>
  <c r="E384" i="11"/>
  <c r="F384" i="11" s="1"/>
  <c r="G383" i="11"/>
  <c r="I382" i="11"/>
  <c r="J382" i="11" s="1"/>
  <c r="L382" i="11" s="1"/>
  <c r="G380" i="10"/>
  <c r="I380" i="10" s="1"/>
  <c r="J380" i="10" s="1"/>
  <c r="D381" i="10"/>
  <c r="E381" i="10"/>
  <c r="I379" i="10"/>
  <c r="J379" i="10" s="1"/>
  <c r="L379" i="10" s="1"/>
  <c r="H381" i="10" l="1"/>
  <c r="F381" i="10"/>
  <c r="H384" i="11"/>
  <c r="I383" i="11"/>
  <c r="J383" i="11" s="1"/>
  <c r="K383" i="11"/>
  <c r="G384" i="11"/>
  <c r="K384" i="11" s="1"/>
  <c r="C386" i="11"/>
  <c r="D385" i="11"/>
  <c r="E385" i="11"/>
  <c r="F385" i="11" s="1"/>
  <c r="G381" i="10"/>
  <c r="K381" i="10" s="1"/>
  <c r="E382" i="10"/>
  <c r="D382" i="10"/>
  <c r="K380" i="10"/>
  <c r="L380" i="10" s="1"/>
  <c r="H385" i="11" l="1"/>
  <c r="F382" i="10"/>
  <c r="H382" i="10"/>
  <c r="L383" i="11"/>
  <c r="C387" i="11"/>
  <c r="D386" i="11"/>
  <c r="E386" i="11"/>
  <c r="F386" i="11" s="1"/>
  <c r="G385" i="11"/>
  <c r="K385" i="11" s="1"/>
  <c r="I384" i="11"/>
  <c r="J384" i="11" s="1"/>
  <c r="L384" i="11" s="1"/>
  <c r="G382" i="10"/>
  <c r="K382" i="10" s="1"/>
  <c r="D383" i="10"/>
  <c r="E383" i="10"/>
  <c r="I381" i="10"/>
  <c r="J381" i="10" s="1"/>
  <c r="L381" i="10" s="1"/>
  <c r="H383" i="10" l="1"/>
  <c r="F383" i="10"/>
  <c r="H386" i="11"/>
  <c r="I385" i="11"/>
  <c r="J385" i="11" s="1"/>
  <c r="L385" i="11" s="1"/>
  <c r="G386" i="11"/>
  <c r="D387" i="11"/>
  <c r="E387" i="11"/>
  <c r="F387" i="11" s="1"/>
  <c r="C388" i="11"/>
  <c r="D384" i="10"/>
  <c r="E384" i="10"/>
  <c r="F384" i="10" s="1"/>
  <c r="G383" i="10"/>
  <c r="K383" i="10" s="1"/>
  <c r="I382" i="10"/>
  <c r="J382" i="10" s="1"/>
  <c r="L382" i="10" s="1"/>
  <c r="H387" i="11" l="1"/>
  <c r="H384" i="10"/>
  <c r="C389" i="11"/>
  <c r="D388" i="11"/>
  <c r="E388" i="11"/>
  <c r="G387" i="11"/>
  <c r="K387" i="11" s="1"/>
  <c r="I386" i="11"/>
  <c r="J386" i="11" s="1"/>
  <c r="K386" i="11"/>
  <c r="I383" i="10"/>
  <c r="J383" i="10" s="1"/>
  <c r="L383" i="10" s="1"/>
  <c r="G384" i="10"/>
  <c r="D385" i="10"/>
  <c r="E385" i="10"/>
  <c r="F388" i="11" l="1"/>
  <c r="H385" i="10"/>
  <c r="F385" i="10"/>
  <c r="H388" i="11"/>
  <c r="L386" i="11"/>
  <c r="I387" i="11"/>
  <c r="J387" i="11" s="1"/>
  <c r="L387" i="11" s="1"/>
  <c r="G388" i="11"/>
  <c r="K388" i="11" s="1"/>
  <c r="C390" i="11"/>
  <c r="E389" i="11"/>
  <c r="D389" i="11"/>
  <c r="I384" i="10"/>
  <c r="J384" i="10" s="1"/>
  <c r="G385" i="10"/>
  <c r="I385" i="10" s="1"/>
  <c r="J385" i="10" s="1"/>
  <c r="E386" i="10"/>
  <c r="D386" i="10"/>
  <c r="K384" i="10"/>
  <c r="F389" i="11" l="1"/>
  <c r="F386" i="10"/>
  <c r="H389" i="11"/>
  <c r="L384" i="10"/>
  <c r="H386" i="10"/>
  <c r="K385" i="10"/>
  <c r="L385" i="10" s="1"/>
  <c r="G389" i="11"/>
  <c r="I388" i="11"/>
  <c r="J388" i="11" s="1"/>
  <c r="L388" i="11" s="1"/>
  <c r="C391" i="11"/>
  <c r="E390" i="11"/>
  <c r="D390" i="11"/>
  <c r="H390" i="11" s="1"/>
  <c r="D387" i="10"/>
  <c r="E387" i="10"/>
  <c r="G386" i="10"/>
  <c r="F390" i="11" l="1"/>
  <c r="H387" i="10"/>
  <c r="F387" i="10"/>
  <c r="C392" i="11"/>
  <c r="D391" i="11"/>
  <c r="E391" i="11"/>
  <c r="F391" i="11" s="1"/>
  <c r="G390" i="11"/>
  <c r="K389" i="11"/>
  <c r="I389" i="11"/>
  <c r="J389" i="11" s="1"/>
  <c r="K386" i="10"/>
  <c r="I386" i="10"/>
  <c r="J386" i="10" s="1"/>
  <c r="E388" i="10"/>
  <c r="D388" i="10"/>
  <c r="G387" i="10"/>
  <c r="I387" i="10" s="1"/>
  <c r="J387" i="10" s="1"/>
  <c r="F388" i="10" l="1"/>
  <c r="H391" i="11"/>
  <c r="H388" i="10"/>
  <c r="L386" i="10"/>
  <c r="L389" i="11"/>
  <c r="K390" i="11"/>
  <c r="I390" i="11"/>
  <c r="J390" i="11" s="1"/>
  <c r="G391" i="11"/>
  <c r="D392" i="11"/>
  <c r="C393" i="11"/>
  <c r="E392" i="11"/>
  <c r="F392" i="11" s="1"/>
  <c r="G388" i="10"/>
  <c r="K387" i="10"/>
  <c r="L387" i="10" s="1"/>
  <c r="E389" i="10"/>
  <c r="D389" i="10"/>
  <c r="L390" i="11" l="1"/>
  <c r="F389" i="10"/>
  <c r="H392" i="11"/>
  <c r="H389" i="10"/>
  <c r="E393" i="11"/>
  <c r="C394" i="11"/>
  <c r="D393" i="11"/>
  <c r="H393" i="11" s="1"/>
  <c r="G392" i="11"/>
  <c r="K391" i="11"/>
  <c r="I391" i="11"/>
  <c r="J391" i="11" s="1"/>
  <c r="D390" i="10"/>
  <c r="E390" i="10"/>
  <c r="G389" i="10"/>
  <c r="K389" i="10" s="1"/>
  <c r="K388" i="10"/>
  <c r="I388" i="10"/>
  <c r="J388" i="10" s="1"/>
  <c r="F393" i="11" l="1"/>
  <c r="L391" i="11"/>
  <c r="H390" i="10"/>
  <c r="F390" i="10"/>
  <c r="K392" i="11"/>
  <c r="I392" i="11"/>
  <c r="J392" i="11" s="1"/>
  <c r="L392" i="11" s="1"/>
  <c r="C395" i="11"/>
  <c r="D394" i="11"/>
  <c r="E394" i="11"/>
  <c r="F394" i="11" s="1"/>
  <c r="G393" i="11"/>
  <c r="K393" i="11" s="1"/>
  <c r="I389" i="10"/>
  <c r="J389" i="10" s="1"/>
  <c r="L389" i="10" s="1"/>
  <c r="L388" i="10"/>
  <c r="D391" i="10"/>
  <c r="E391" i="10"/>
  <c r="G390" i="10"/>
  <c r="H391" i="10" l="1"/>
  <c r="F391" i="10"/>
  <c r="H394" i="11"/>
  <c r="I393" i="11"/>
  <c r="J393" i="11" s="1"/>
  <c r="L393" i="11" s="1"/>
  <c r="G394" i="11"/>
  <c r="E395" i="11"/>
  <c r="C396" i="11"/>
  <c r="D395" i="11"/>
  <c r="H395" i="11" s="1"/>
  <c r="I390" i="10"/>
  <c r="J390" i="10" s="1"/>
  <c r="K390" i="10"/>
  <c r="G391" i="10"/>
  <c r="K391" i="10" s="1"/>
  <c r="E392" i="10"/>
  <c r="D392" i="10"/>
  <c r="F392" i="10" l="1"/>
  <c r="F395" i="11"/>
  <c r="L390" i="10"/>
  <c r="H392" i="10"/>
  <c r="K394" i="11"/>
  <c r="E396" i="11"/>
  <c r="D396" i="11"/>
  <c r="C397" i="11"/>
  <c r="G395" i="11"/>
  <c r="K395" i="11" s="1"/>
  <c r="I394" i="11"/>
  <c r="J394" i="11" s="1"/>
  <c r="L394" i="11" s="1"/>
  <c r="G392" i="10"/>
  <c r="K392" i="10" s="1"/>
  <c r="D393" i="10"/>
  <c r="E393" i="10"/>
  <c r="I391" i="10"/>
  <c r="J391" i="10" s="1"/>
  <c r="L391" i="10" s="1"/>
  <c r="H396" i="11" l="1"/>
  <c r="F396" i="11"/>
  <c r="H393" i="10"/>
  <c r="F393" i="10"/>
  <c r="I395" i="11"/>
  <c r="J395" i="11" s="1"/>
  <c r="L395" i="11" s="1"/>
  <c r="E397" i="11"/>
  <c r="D397" i="11"/>
  <c r="C398" i="11"/>
  <c r="G396" i="11"/>
  <c r="K396" i="11" s="1"/>
  <c r="E394" i="10"/>
  <c r="D394" i="10"/>
  <c r="G393" i="10"/>
  <c r="K393" i="10" s="1"/>
  <c r="I392" i="10"/>
  <c r="J392" i="10" s="1"/>
  <c r="L392" i="10" s="1"/>
  <c r="H397" i="11" l="1"/>
  <c r="F397" i="11"/>
  <c r="H394" i="10"/>
  <c r="F394" i="10"/>
  <c r="I396" i="11"/>
  <c r="J396" i="11" s="1"/>
  <c r="L396" i="11" s="1"/>
  <c r="G397" i="11"/>
  <c r="D398" i="11"/>
  <c r="C399" i="11"/>
  <c r="E398" i="11"/>
  <c r="F398" i="11" s="1"/>
  <c r="I393" i="10"/>
  <c r="J393" i="10" s="1"/>
  <c r="L393" i="10" s="1"/>
  <c r="D395" i="10"/>
  <c r="E395" i="10"/>
  <c r="F395" i="10" s="1"/>
  <c r="G394" i="10"/>
  <c r="H398" i="11" l="1"/>
  <c r="H395" i="10"/>
  <c r="K397" i="11"/>
  <c r="G398" i="11"/>
  <c r="E399" i="11"/>
  <c r="D399" i="11"/>
  <c r="C400" i="11"/>
  <c r="I397" i="11"/>
  <c r="J397" i="11" s="1"/>
  <c r="L397" i="11" s="1"/>
  <c r="I394" i="10"/>
  <c r="J394" i="10" s="1"/>
  <c r="K394" i="10"/>
  <c r="G395" i="10"/>
  <c r="E396" i="10"/>
  <c r="D396" i="10"/>
  <c r="H399" i="11" l="1"/>
  <c r="F399" i="11"/>
  <c r="F396" i="10"/>
  <c r="H396" i="10"/>
  <c r="E400" i="11"/>
  <c r="C401" i="11"/>
  <c r="D400" i="11"/>
  <c r="H400" i="11" s="1"/>
  <c r="G399" i="11"/>
  <c r="K399" i="11" s="1"/>
  <c r="K398" i="11"/>
  <c r="I398" i="11"/>
  <c r="J398" i="11" s="1"/>
  <c r="L398" i="11" s="1"/>
  <c r="L394" i="10"/>
  <c r="I395" i="10"/>
  <c r="J395" i="10" s="1"/>
  <c r="K395" i="10"/>
  <c r="E397" i="10"/>
  <c r="D397" i="10"/>
  <c r="G396" i="10"/>
  <c r="F397" i="10" l="1"/>
  <c r="L395" i="10"/>
  <c r="F400" i="11"/>
  <c r="H397" i="10"/>
  <c r="K396" i="10"/>
  <c r="I399" i="11"/>
  <c r="J399" i="11" s="1"/>
  <c r="L399" i="11" s="1"/>
  <c r="D401" i="11"/>
  <c r="E401" i="11"/>
  <c r="F401" i="11" s="1"/>
  <c r="C402" i="11"/>
  <c r="G400" i="11"/>
  <c r="G397" i="10"/>
  <c r="I396" i="10"/>
  <c r="J396" i="10" s="1"/>
  <c r="E398" i="10"/>
  <c r="D398" i="10"/>
  <c r="F398" i="10" l="1"/>
  <c r="H401" i="11"/>
  <c r="L396" i="10"/>
  <c r="H398" i="10"/>
  <c r="K400" i="11"/>
  <c r="I400" i="11"/>
  <c r="J400" i="11" s="1"/>
  <c r="L400" i="11" s="1"/>
  <c r="C403" i="11"/>
  <c r="E402" i="11"/>
  <c r="D402" i="11"/>
  <c r="H402" i="11" s="1"/>
  <c r="G401" i="11"/>
  <c r="G398" i="10"/>
  <c r="D399" i="10"/>
  <c r="E399" i="10"/>
  <c r="K397" i="10"/>
  <c r="I397" i="10"/>
  <c r="J397" i="10" s="1"/>
  <c r="F402" i="11" l="1"/>
  <c r="H399" i="10"/>
  <c r="F399" i="10"/>
  <c r="K398" i="10"/>
  <c r="K401" i="11"/>
  <c r="I401" i="11"/>
  <c r="J401" i="11" s="1"/>
  <c r="L401" i="11" s="1"/>
  <c r="G402" i="11"/>
  <c r="K402" i="11" s="1"/>
  <c r="C404" i="11"/>
  <c r="D403" i="11"/>
  <c r="E403" i="11"/>
  <c r="F403" i="11" s="1"/>
  <c r="D400" i="10"/>
  <c r="E400" i="10"/>
  <c r="L397" i="10"/>
  <c r="G399" i="10"/>
  <c r="I398" i="10"/>
  <c r="J398" i="10" s="1"/>
  <c r="L398" i="10" s="1"/>
  <c r="H400" i="10" l="1"/>
  <c r="F400" i="10"/>
  <c r="H403" i="11"/>
  <c r="G403" i="11"/>
  <c r="D404" i="11"/>
  <c r="C405" i="11"/>
  <c r="E404" i="11"/>
  <c r="F404" i="11" s="1"/>
  <c r="I402" i="11"/>
  <c r="J402" i="11" s="1"/>
  <c r="L402" i="11" s="1"/>
  <c r="K399" i="10"/>
  <c r="I399" i="10"/>
  <c r="J399" i="10" s="1"/>
  <c r="G400" i="10"/>
  <c r="E401" i="10"/>
  <c r="D401" i="10"/>
  <c r="F401" i="10" l="1"/>
  <c r="H404" i="11"/>
  <c r="H401" i="10"/>
  <c r="G404" i="11"/>
  <c r="K404" i="11" s="1"/>
  <c r="E405" i="11"/>
  <c r="D405" i="11"/>
  <c r="C406" i="11"/>
  <c r="K403" i="11"/>
  <c r="I403" i="11"/>
  <c r="J403" i="11" s="1"/>
  <c r="L403" i="11" s="1"/>
  <c r="K400" i="10"/>
  <c r="L399" i="10"/>
  <c r="E402" i="10"/>
  <c r="D402" i="10"/>
  <c r="G401" i="10"/>
  <c r="I400" i="10"/>
  <c r="J400" i="10" s="1"/>
  <c r="H405" i="11" l="1"/>
  <c r="F405" i="11"/>
  <c r="F402" i="10"/>
  <c r="H402" i="10"/>
  <c r="L400" i="10"/>
  <c r="C407" i="11"/>
  <c r="D406" i="11"/>
  <c r="E406" i="11"/>
  <c r="F406" i="11" s="1"/>
  <c r="G405" i="11"/>
  <c r="I404" i="11"/>
  <c r="J404" i="11" s="1"/>
  <c r="L404" i="11" s="1"/>
  <c r="K401" i="10"/>
  <c r="I401" i="10"/>
  <c r="J401" i="10" s="1"/>
  <c r="G402" i="10"/>
  <c r="K402" i="10" s="1"/>
  <c r="E403" i="10"/>
  <c r="D403" i="10"/>
  <c r="F403" i="10" l="1"/>
  <c r="H406" i="11"/>
  <c r="H403" i="10"/>
  <c r="L401" i="10"/>
  <c r="I405" i="11"/>
  <c r="J405" i="11" s="1"/>
  <c r="K405" i="11"/>
  <c r="G406" i="11"/>
  <c r="E407" i="11"/>
  <c r="C408" i="11"/>
  <c r="D407" i="11"/>
  <c r="E404" i="10"/>
  <c r="D404" i="10"/>
  <c r="G403" i="10"/>
  <c r="K403" i="10" s="1"/>
  <c r="I402" i="10"/>
  <c r="J402" i="10" s="1"/>
  <c r="L402" i="10" s="1"/>
  <c r="F404" i="10" l="1"/>
  <c r="F407" i="11"/>
  <c r="H407" i="11"/>
  <c r="H404" i="10"/>
  <c r="L405" i="11"/>
  <c r="K406" i="11"/>
  <c r="C409" i="11"/>
  <c r="D408" i="11"/>
  <c r="E408" i="11"/>
  <c r="F408" i="11" s="1"/>
  <c r="G407" i="11"/>
  <c r="I406" i="11"/>
  <c r="J406" i="11" s="1"/>
  <c r="L406" i="11" s="1"/>
  <c r="I403" i="10"/>
  <c r="J403" i="10" s="1"/>
  <c r="L403" i="10" s="1"/>
  <c r="E405" i="10"/>
  <c r="D405" i="10"/>
  <c r="G404" i="10"/>
  <c r="F405" i="10" l="1"/>
  <c r="H408" i="11"/>
  <c r="K407" i="11"/>
  <c r="H405" i="10"/>
  <c r="K404" i="10"/>
  <c r="I407" i="11"/>
  <c r="J407" i="11" s="1"/>
  <c r="L407" i="11" s="1"/>
  <c r="G408" i="11"/>
  <c r="C410" i="11"/>
  <c r="D409" i="11"/>
  <c r="E409" i="11"/>
  <c r="F409" i="11" s="1"/>
  <c r="I404" i="10"/>
  <c r="J404" i="10" s="1"/>
  <c r="E406" i="10"/>
  <c r="D406" i="10"/>
  <c r="G405" i="10"/>
  <c r="K405" i="10" s="1"/>
  <c r="F406" i="10" l="1"/>
  <c r="H409" i="11"/>
  <c r="H406" i="10"/>
  <c r="L404" i="10"/>
  <c r="K408" i="11"/>
  <c r="G409" i="11"/>
  <c r="C411" i="11"/>
  <c r="E410" i="11"/>
  <c r="D410" i="11"/>
  <c r="I408" i="11"/>
  <c r="J408" i="11" s="1"/>
  <c r="L408" i="11" s="1"/>
  <c r="I405" i="10"/>
  <c r="J405" i="10" s="1"/>
  <c r="L405" i="10" s="1"/>
  <c r="G406" i="10"/>
  <c r="E407" i="10"/>
  <c r="D407" i="10"/>
  <c r="F410" i="11" l="1"/>
  <c r="F407" i="10"/>
  <c r="H410" i="11"/>
  <c r="H407" i="10"/>
  <c r="G410" i="11"/>
  <c r="K410" i="11" s="1"/>
  <c r="E411" i="11"/>
  <c r="C412" i="11"/>
  <c r="D411" i="11"/>
  <c r="I409" i="11"/>
  <c r="J409" i="11" s="1"/>
  <c r="K409" i="11"/>
  <c r="D408" i="10"/>
  <c r="E408" i="10"/>
  <c r="G407" i="10"/>
  <c r="K407" i="10" s="1"/>
  <c r="I406" i="10"/>
  <c r="J406" i="10" s="1"/>
  <c r="K406" i="10"/>
  <c r="H411" i="11" l="1"/>
  <c r="L409" i="11"/>
  <c r="F411" i="11"/>
  <c r="H408" i="10"/>
  <c r="F408" i="10"/>
  <c r="C413" i="11"/>
  <c r="D412" i="11"/>
  <c r="E412" i="11"/>
  <c r="G411" i="11"/>
  <c r="K411" i="11" s="1"/>
  <c r="I410" i="11"/>
  <c r="J410" i="11" s="1"/>
  <c r="L410" i="11" s="1"/>
  <c r="L406" i="10"/>
  <c r="I407" i="10"/>
  <c r="J407" i="10" s="1"/>
  <c r="L407" i="10" s="1"/>
  <c r="E409" i="10"/>
  <c r="D409" i="10"/>
  <c r="G408" i="10"/>
  <c r="F412" i="11" l="1"/>
  <c r="H409" i="10"/>
  <c r="F409" i="10"/>
  <c r="H412" i="11"/>
  <c r="I411" i="11"/>
  <c r="J411" i="11" s="1"/>
  <c r="L411" i="11" s="1"/>
  <c r="G412" i="11"/>
  <c r="E413" i="11"/>
  <c r="D413" i="11"/>
  <c r="H413" i="11" s="1"/>
  <c r="C414" i="11"/>
  <c r="I408" i="10"/>
  <c r="J408" i="10" s="1"/>
  <c r="K408" i="10"/>
  <c r="E410" i="10"/>
  <c r="D410" i="10"/>
  <c r="G409" i="10"/>
  <c r="K409" i="10" s="1"/>
  <c r="F413" i="11" l="1"/>
  <c r="F410" i="10"/>
  <c r="L408" i="10"/>
  <c r="H410" i="10"/>
  <c r="C415" i="11"/>
  <c r="E414" i="11"/>
  <c r="D414" i="11"/>
  <c r="H414" i="11" s="1"/>
  <c r="G413" i="11"/>
  <c r="I412" i="11"/>
  <c r="J412" i="11" s="1"/>
  <c r="K412" i="11"/>
  <c r="D411" i="10"/>
  <c r="E411" i="10"/>
  <c r="I409" i="10"/>
  <c r="J409" i="10" s="1"/>
  <c r="L409" i="10" s="1"/>
  <c r="G410" i="10"/>
  <c r="F414" i="11" l="1"/>
  <c r="H411" i="10"/>
  <c r="F411" i="10"/>
  <c r="L412" i="11"/>
  <c r="I413" i="11"/>
  <c r="J413" i="11" s="1"/>
  <c r="K413" i="11"/>
  <c r="G414" i="11"/>
  <c r="K414" i="11" s="1"/>
  <c r="C416" i="11"/>
  <c r="E415" i="11"/>
  <c r="D415" i="11"/>
  <c r="I410" i="10"/>
  <c r="J410" i="10" s="1"/>
  <c r="K410" i="10"/>
  <c r="G411" i="10"/>
  <c r="E412" i="10"/>
  <c r="D412" i="10"/>
  <c r="F415" i="11" l="1"/>
  <c r="H415" i="11"/>
  <c r="F412" i="10"/>
  <c r="H412" i="10"/>
  <c r="L413" i="11"/>
  <c r="G415" i="11"/>
  <c r="D416" i="11"/>
  <c r="C417" i="11"/>
  <c r="E416" i="11"/>
  <c r="F416" i="11" s="1"/>
  <c r="I414" i="11"/>
  <c r="J414" i="11" s="1"/>
  <c r="L414" i="11" s="1"/>
  <c r="K411" i="10"/>
  <c r="E413" i="10"/>
  <c r="D413" i="10"/>
  <c r="G412" i="10"/>
  <c r="K412" i="10" s="1"/>
  <c r="I411" i="10"/>
  <c r="J411" i="10" s="1"/>
  <c r="L411" i="10" s="1"/>
  <c r="L410" i="10"/>
  <c r="F413" i="10" l="1"/>
  <c r="H416" i="11"/>
  <c r="H413" i="10"/>
  <c r="G416" i="11"/>
  <c r="K416" i="11" s="1"/>
  <c r="I415" i="11"/>
  <c r="J415" i="11" s="1"/>
  <c r="C418" i="11"/>
  <c r="E417" i="11"/>
  <c r="D417" i="11"/>
  <c r="H417" i="11" s="1"/>
  <c r="K415" i="11"/>
  <c r="I412" i="10"/>
  <c r="J412" i="10" s="1"/>
  <c r="L412" i="10" s="1"/>
  <c r="G413" i="10"/>
  <c r="K413" i="10" s="1"/>
  <c r="E414" i="10"/>
  <c r="D414" i="10"/>
  <c r="F417" i="11" l="1"/>
  <c r="F414" i="10"/>
  <c r="H414" i="10"/>
  <c r="L415" i="11"/>
  <c r="G417" i="11"/>
  <c r="K417" i="11" s="1"/>
  <c r="I416" i="11"/>
  <c r="J416" i="11" s="1"/>
  <c r="L416" i="11" s="1"/>
  <c r="D418" i="11"/>
  <c r="C419" i="11"/>
  <c r="E418" i="11"/>
  <c r="F418" i="11" s="1"/>
  <c r="G414" i="10"/>
  <c r="K414" i="10" s="1"/>
  <c r="D415" i="10"/>
  <c r="E415" i="10"/>
  <c r="I413" i="10"/>
  <c r="J413" i="10" s="1"/>
  <c r="L413" i="10" s="1"/>
  <c r="I414" i="10" l="1"/>
  <c r="J414" i="10" s="1"/>
  <c r="H415" i="10"/>
  <c r="F415" i="10"/>
  <c r="H418" i="11"/>
  <c r="G418" i="11"/>
  <c r="K418" i="11" s="1"/>
  <c r="I417" i="11"/>
  <c r="J417" i="11" s="1"/>
  <c r="L417" i="11" s="1"/>
  <c r="D419" i="11"/>
  <c r="E419" i="11"/>
  <c r="F419" i="11" s="1"/>
  <c r="C420" i="11"/>
  <c r="G415" i="10"/>
  <c r="K415" i="10" s="1"/>
  <c r="E416" i="10"/>
  <c r="D416" i="10"/>
  <c r="L414" i="10"/>
  <c r="F416" i="10" l="1"/>
  <c r="H419" i="11"/>
  <c r="H416" i="10"/>
  <c r="E420" i="11"/>
  <c r="D420" i="11"/>
  <c r="H420" i="11" s="1"/>
  <c r="C421" i="11"/>
  <c r="G419" i="11"/>
  <c r="K419" i="11" s="1"/>
  <c r="I418" i="11"/>
  <c r="J418" i="11" s="1"/>
  <c r="L418" i="11" s="1"/>
  <c r="D417" i="10"/>
  <c r="E417" i="10"/>
  <c r="F417" i="10" s="1"/>
  <c r="G416" i="10"/>
  <c r="I415" i="10"/>
  <c r="J415" i="10" s="1"/>
  <c r="L415" i="10" s="1"/>
  <c r="F420" i="11" l="1"/>
  <c r="H417" i="10"/>
  <c r="I419" i="11"/>
  <c r="J419" i="11" s="1"/>
  <c r="L419" i="11" s="1"/>
  <c r="C422" i="11"/>
  <c r="D421" i="11"/>
  <c r="E421" i="11"/>
  <c r="F421" i="11" s="1"/>
  <c r="G420" i="11"/>
  <c r="K416" i="10"/>
  <c r="I416" i="10"/>
  <c r="J416" i="10" s="1"/>
  <c r="G417" i="10"/>
  <c r="E418" i="10"/>
  <c r="D418" i="10"/>
  <c r="F418" i="10" l="1"/>
  <c r="H421" i="11"/>
  <c r="H418" i="10"/>
  <c r="K420" i="11"/>
  <c r="C423" i="11"/>
  <c r="E422" i="11"/>
  <c r="D422" i="11"/>
  <c r="I420" i="11"/>
  <c r="J420" i="11" s="1"/>
  <c r="L420" i="11" s="1"/>
  <c r="G421" i="11"/>
  <c r="K417" i="10"/>
  <c r="I417" i="10"/>
  <c r="J417" i="10" s="1"/>
  <c r="D419" i="10"/>
  <c r="E419" i="10"/>
  <c r="G418" i="10"/>
  <c r="L416" i="10"/>
  <c r="F422" i="11" l="1"/>
  <c r="H422" i="11"/>
  <c r="H419" i="10"/>
  <c r="F419" i="10"/>
  <c r="L417" i="10"/>
  <c r="G422" i="11"/>
  <c r="K421" i="11"/>
  <c r="I421" i="11"/>
  <c r="J421" i="11" s="1"/>
  <c r="C424" i="11"/>
  <c r="D423" i="11"/>
  <c r="E423" i="11"/>
  <c r="F423" i="11" s="1"/>
  <c r="K418" i="10"/>
  <c r="I418" i="10"/>
  <c r="J418" i="10" s="1"/>
  <c r="G419" i="10"/>
  <c r="K419" i="10" s="1"/>
  <c r="D420" i="10"/>
  <c r="E420" i="10"/>
  <c r="L421" i="11" l="1"/>
  <c r="H423" i="11"/>
  <c r="H420" i="10"/>
  <c r="F420" i="10"/>
  <c r="L418" i="10"/>
  <c r="D424" i="11"/>
  <c r="E424" i="11"/>
  <c r="F424" i="11" s="1"/>
  <c r="C425" i="11"/>
  <c r="G423" i="11"/>
  <c r="K423" i="11" s="1"/>
  <c r="K422" i="11"/>
  <c r="I422" i="11"/>
  <c r="J422" i="11" s="1"/>
  <c r="L422" i="11" s="1"/>
  <c r="G420" i="10"/>
  <c r="I419" i="10"/>
  <c r="J419" i="10" s="1"/>
  <c r="L419" i="10" s="1"/>
  <c r="E421" i="10"/>
  <c r="D421" i="10"/>
  <c r="F421" i="10" l="1"/>
  <c r="H424" i="11"/>
  <c r="H421" i="10"/>
  <c r="I423" i="11"/>
  <c r="J423" i="11"/>
  <c r="L423" i="11" s="1"/>
  <c r="E425" i="11"/>
  <c r="C426" i="11"/>
  <c r="D425" i="11"/>
  <c r="G424" i="11"/>
  <c r="E422" i="10"/>
  <c r="D422" i="10"/>
  <c r="G421" i="10"/>
  <c r="K421" i="10" s="1"/>
  <c r="I420" i="10"/>
  <c r="J420" i="10" s="1"/>
  <c r="K420" i="10"/>
  <c r="H425" i="11" l="1"/>
  <c r="I421" i="10"/>
  <c r="J421" i="10" s="1"/>
  <c r="F422" i="10"/>
  <c r="F425" i="11"/>
  <c r="K424" i="11"/>
  <c r="H422" i="10"/>
  <c r="L421" i="10"/>
  <c r="I424" i="11"/>
  <c r="J424" i="11" s="1"/>
  <c r="L424" i="11" s="1"/>
  <c r="E426" i="11"/>
  <c r="C427" i="11"/>
  <c r="D426" i="11"/>
  <c r="G425" i="11"/>
  <c r="L420" i="10"/>
  <c r="E423" i="10"/>
  <c r="D423" i="10"/>
  <c r="G422" i="10"/>
  <c r="K422" i="10" s="1"/>
  <c r="F423" i="10" l="1"/>
  <c r="H426" i="11"/>
  <c r="F426" i="11"/>
  <c r="H423" i="10"/>
  <c r="K425" i="11"/>
  <c r="G426" i="11"/>
  <c r="K426" i="11" s="1"/>
  <c r="I425" i="11"/>
  <c r="J425" i="11" s="1"/>
  <c r="L425" i="11" s="1"/>
  <c r="C428" i="11"/>
  <c r="E427" i="11"/>
  <c r="D427" i="11"/>
  <c r="H427" i="11" s="1"/>
  <c r="I422" i="10"/>
  <c r="J422" i="10" s="1"/>
  <c r="L422" i="10" s="1"/>
  <c r="E424" i="10"/>
  <c r="D424" i="10"/>
  <c r="G423" i="10"/>
  <c r="F427" i="11" l="1"/>
  <c r="F424" i="10"/>
  <c r="H424" i="10"/>
  <c r="G427" i="11"/>
  <c r="K427" i="11" s="1"/>
  <c r="D428" i="11"/>
  <c r="E428" i="11"/>
  <c r="C429" i="11"/>
  <c r="I426" i="11"/>
  <c r="J426" i="11" s="1"/>
  <c r="L426" i="11" s="1"/>
  <c r="I423" i="10"/>
  <c r="J423" i="10" s="1"/>
  <c r="E425" i="10"/>
  <c r="D425" i="10"/>
  <c r="K423" i="10"/>
  <c r="G424" i="10"/>
  <c r="K424" i="10" s="1"/>
  <c r="F428" i="11" l="1"/>
  <c r="F425" i="10"/>
  <c r="H428" i="11"/>
  <c r="L423" i="10"/>
  <c r="H425" i="10"/>
  <c r="G428" i="11"/>
  <c r="D429" i="11"/>
  <c r="C430" i="11"/>
  <c r="E429" i="11"/>
  <c r="F429" i="11" s="1"/>
  <c r="I427" i="11"/>
  <c r="J427" i="11" s="1"/>
  <c r="L427" i="11" s="1"/>
  <c r="I424" i="10"/>
  <c r="J424" i="10" s="1"/>
  <c r="L424" i="10" s="1"/>
  <c r="D426" i="10"/>
  <c r="E426" i="10"/>
  <c r="G425" i="10"/>
  <c r="H426" i="10" l="1"/>
  <c r="F426" i="10"/>
  <c r="H429" i="11"/>
  <c r="I428" i="11"/>
  <c r="J428" i="11" s="1"/>
  <c r="G429" i="11"/>
  <c r="K429" i="11" s="1"/>
  <c r="C431" i="11"/>
  <c r="E430" i="11"/>
  <c r="D430" i="11"/>
  <c r="K428" i="11"/>
  <c r="K425" i="10"/>
  <c r="G426" i="10"/>
  <c r="K426" i="10" s="1"/>
  <c r="I425" i="10"/>
  <c r="J425" i="10" s="1"/>
  <c r="E427" i="10"/>
  <c r="D427" i="10"/>
  <c r="H430" i="11" l="1"/>
  <c r="L428" i="11"/>
  <c r="F430" i="11"/>
  <c r="F427" i="10"/>
  <c r="H427" i="10"/>
  <c r="L425" i="10"/>
  <c r="G430" i="11"/>
  <c r="K430" i="11" s="1"/>
  <c r="C432" i="11"/>
  <c r="D431" i="11"/>
  <c r="E431" i="11"/>
  <c r="F431" i="11" s="1"/>
  <c r="I429" i="11"/>
  <c r="J429" i="11" s="1"/>
  <c r="L429" i="11" s="1"/>
  <c r="E428" i="10"/>
  <c r="D428" i="10"/>
  <c r="G427" i="10"/>
  <c r="I427" i="10" s="1"/>
  <c r="J427" i="10" s="1"/>
  <c r="I426" i="10"/>
  <c r="J426" i="10" s="1"/>
  <c r="L426" i="10" s="1"/>
  <c r="F428" i="10" l="1"/>
  <c r="H431" i="11"/>
  <c r="H428" i="10"/>
  <c r="G431" i="11"/>
  <c r="K431" i="11" s="1"/>
  <c r="E432" i="11"/>
  <c r="D432" i="11"/>
  <c r="C433" i="11"/>
  <c r="I430" i="11"/>
  <c r="J430" i="11" s="1"/>
  <c r="L430" i="11" s="1"/>
  <c r="K427" i="10"/>
  <c r="L427" i="10" s="1"/>
  <c r="E429" i="10"/>
  <c r="D429" i="10"/>
  <c r="G428" i="10"/>
  <c r="K428" i="10" s="1"/>
  <c r="H432" i="11" l="1"/>
  <c r="F429" i="10"/>
  <c r="F432" i="11"/>
  <c r="H429" i="10"/>
  <c r="D433" i="11"/>
  <c r="C434" i="11"/>
  <c r="E433" i="11"/>
  <c r="F433" i="11" s="1"/>
  <c r="I431" i="11"/>
  <c r="J431" i="11" s="1"/>
  <c r="L431" i="11" s="1"/>
  <c r="G432" i="11"/>
  <c r="K432" i="11" s="1"/>
  <c r="I428" i="10"/>
  <c r="J428" i="10" s="1"/>
  <c r="L428" i="10" s="1"/>
  <c r="D430" i="10"/>
  <c r="E430" i="10"/>
  <c r="G429" i="10"/>
  <c r="I429" i="10" s="1"/>
  <c r="J429" i="10" s="1"/>
  <c r="H430" i="10" l="1"/>
  <c r="F430" i="10"/>
  <c r="H433" i="11"/>
  <c r="G433" i="11"/>
  <c r="K433" i="11" s="1"/>
  <c r="I432" i="11"/>
  <c r="J432" i="11" s="1"/>
  <c r="L432" i="11" s="1"/>
  <c r="E434" i="11"/>
  <c r="D434" i="11"/>
  <c r="H434" i="11" s="1"/>
  <c r="C435" i="11"/>
  <c r="D431" i="10"/>
  <c r="E431" i="10"/>
  <c r="K429" i="10"/>
  <c r="L429" i="10" s="1"/>
  <c r="G430" i="10"/>
  <c r="K430" i="10" s="1"/>
  <c r="F434" i="11" l="1"/>
  <c r="H431" i="10"/>
  <c r="F431" i="10"/>
  <c r="I433" i="11"/>
  <c r="J433" i="11"/>
  <c r="L433" i="11" s="1"/>
  <c r="D435" i="11"/>
  <c r="C436" i="11"/>
  <c r="E435" i="11"/>
  <c r="G434" i="11"/>
  <c r="I430" i="10"/>
  <c r="J430" i="10" s="1"/>
  <c r="L430" i="10" s="1"/>
  <c r="E432" i="10"/>
  <c r="D432" i="10"/>
  <c r="G431" i="10"/>
  <c r="I431" i="10" s="1"/>
  <c r="J431" i="10" s="1"/>
  <c r="F435" i="11" l="1"/>
  <c r="F432" i="10"/>
  <c r="H435" i="11"/>
  <c r="H432" i="10"/>
  <c r="K434" i="11"/>
  <c r="I434" i="11"/>
  <c r="J434" i="11" s="1"/>
  <c r="L434" i="11" s="1"/>
  <c r="G435" i="11"/>
  <c r="K435" i="11" s="1"/>
  <c r="C437" i="11"/>
  <c r="D436" i="11"/>
  <c r="E436" i="11"/>
  <c r="F436" i="11" s="1"/>
  <c r="K431" i="10"/>
  <c r="L431" i="10" s="1"/>
  <c r="D433" i="10"/>
  <c r="E433" i="10"/>
  <c r="G432" i="10"/>
  <c r="H436" i="11" l="1"/>
  <c r="H433" i="10"/>
  <c r="F433" i="10"/>
  <c r="K432" i="10"/>
  <c r="G436" i="11"/>
  <c r="K436" i="11" s="1"/>
  <c r="C438" i="11"/>
  <c r="E437" i="11"/>
  <c r="D437" i="11"/>
  <c r="I435" i="11"/>
  <c r="J435" i="11" s="1"/>
  <c r="L435" i="11" s="1"/>
  <c r="I432" i="10"/>
  <c r="J432" i="10" s="1"/>
  <c r="G433" i="10"/>
  <c r="D434" i="10"/>
  <c r="E434" i="10"/>
  <c r="H437" i="11" l="1"/>
  <c r="F437" i="11"/>
  <c r="H434" i="10"/>
  <c r="F434" i="10"/>
  <c r="L432" i="10"/>
  <c r="G437" i="11"/>
  <c r="K437" i="11" s="1"/>
  <c r="I436" i="11"/>
  <c r="J436" i="11" s="1"/>
  <c r="L436" i="11" s="1"/>
  <c r="D438" i="11"/>
  <c r="E438" i="11"/>
  <c r="F438" i="11" s="1"/>
  <c r="C439" i="11"/>
  <c r="G434" i="10"/>
  <c r="K434" i="10" s="1"/>
  <c r="D435" i="10"/>
  <c r="E435" i="10"/>
  <c r="K433" i="10"/>
  <c r="I433" i="10"/>
  <c r="J433" i="10" s="1"/>
  <c r="H435" i="10" l="1"/>
  <c r="F435" i="10"/>
  <c r="H438" i="11"/>
  <c r="D439" i="11"/>
  <c r="E439" i="11"/>
  <c r="F439" i="11" s="1"/>
  <c r="C440" i="11"/>
  <c r="G438" i="11"/>
  <c r="K438" i="11" s="1"/>
  <c r="I437" i="11"/>
  <c r="J437" i="11" s="1"/>
  <c r="L437" i="11" s="1"/>
  <c r="L433" i="10"/>
  <c r="G435" i="10"/>
  <c r="E436" i="10"/>
  <c r="D436" i="10"/>
  <c r="I434" i="10"/>
  <c r="J434" i="10" s="1"/>
  <c r="L434" i="10" s="1"/>
  <c r="F436" i="10" l="1"/>
  <c r="H439" i="11"/>
  <c r="H436" i="10"/>
  <c r="I438" i="11"/>
  <c r="J438" i="11" s="1"/>
  <c r="L438" i="11" s="1"/>
  <c r="E440" i="11"/>
  <c r="D440" i="11"/>
  <c r="C441" i="11"/>
  <c r="G439" i="11"/>
  <c r="K435" i="10"/>
  <c r="E437" i="10"/>
  <c r="D437" i="10"/>
  <c r="I435" i="10"/>
  <c r="J435" i="10" s="1"/>
  <c r="L435" i="10" s="1"/>
  <c r="G436" i="10"/>
  <c r="H440" i="11" l="1"/>
  <c r="F440" i="11"/>
  <c r="F437" i="10"/>
  <c r="K439" i="11"/>
  <c r="H437" i="10"/>
  <c r="I439" i="11"/>
  <c r="J439" i="11" s="1"/>
  <c r="L439" i="11" s="1"/>
  <c r="E441" i="11"/>
  <c r="C442" i="11"/>
  <c r="D441" i="11"/>
  <c r="H441" i="11" s="1"/>
  <c r="G440" i="11"/>
  <c r="K440" i="11" s="1"/>
  <c r="I436" i="10"/>
  <c r="J436" i="10" s="1"/>
  <c r="K436" i="10"/>
  <c r="D438" i="10"/>
  <c r="E438" i="10"/>
  <c r="G437" i="10"/>
  <c r="F441" i="11" l="1"/>
  <c r="H438" i="10"/>
  <c r="F438" i="10"/>
  <c r="L436" i="10"/>
  <c r="I440" i="11"/>
  <c r="J440" i="11" s="1"/>
  <c r="L440" i="11" s="1"/>
  <c r="G441" i="11"/>
  <c r="K441" i="11" s="1"/>
  <c r="C443" i="11"/>
  <c r="D442" i="11"/>
  <c r="E442" i="11"/>
  <c r="K437" i="10"/>
  <c r="G438" i="10"/>
  <c r="I438" i="10" s="1"/>
  <c r="J438" i="10" s="1"/>
  <c r="I437" i="10"/>
  <c r="J437" i="10" s="1"/>
  <c r="D439" i="10"/>
  <c r="E439" i="10"/>
  <c r="F442" i="11" l="1"/>
  <c r="H439" i="10"/>
  <c r="F439" i="10"/>
  <c r="H442" i="11"/>
  <c r="G442" i="11"/>
  <c r="I441" i="11"/>
  <c r="J441" i="11" s="1"/>
  <c r="L441" i="11" s="1"/>
  <c r="C444" i="11"/>
  <c r="D443" i="11"/>
  <c r="E443" i="11"/>
  <c r="F443" i="11" s="1"/>
  <c r="K438" i="10"/>
  <c r="L438" i="10" s="1"/>
  <c r="G439" i="10"/>
  <c r="D440" i="10"/>
  <c r="E440" i="10"/>
  <c r="L437" i="10"/>
  <c r="H443" i="11" l="1"/>
  <c r="H440" i="10"/>
  <c r="F440" i="10"/>
  <c r="K439" i="10"/>
  <c r="E444" i="11"/>
  <c r="C445" i="11"/>
  <c r="D444" i="11"/>
  <c r="G443" i="11"/>
  <c r="K442" i="11"/>
  <c r="I442" i="11"/>
  <c r="J442" i="11" s="1"/>
  <c r="L442" i="11" s="1"/>
  <c r="D441" i="10"/>
  <c r="E441" i="10"/>
  <c r="G440" i="10"/>
  <c r="I439" i="10"/>
  <c r="J439" i="10" s="1"/>
  <c r="L439" i="10" s="1"/>
  <c r="F444" i="11" l="1"/>
  <c r="H444" i="11"/>
  <c r="H441" i="10"/>
  <c r="F441" i="10"/>
  <c r="I443" i="11"/>
  <c r="J443" i="11" s="1"/>
  <c r="K443" i="11"/>
  <c r="C446" i="11"/>
  <c r="D445" i="11"/>
  <c r="E445" i="11"/>
  <c r="F445" i="11" s="1"/>
  <c r="G444" i="11"/>
  <c r="K440" i="10"/>
  <c r="I440" i="10"/>
  <c r="J440" i="10" s="1"/>
  <c r="E442" i="10"/>
  <c r="D442" i="10"/>
  <c r="G441" i="10"/>
  <c r="K441" i="10" s="1"/>
  <c r="L443" i="11" l="1"/>
  <c r="F442" i="10"/>
  <c r="H445" i="11"/>
  <c r="H442" i="10"/>
  <c r="K444" i="11"/>
  <c r="G445" i="11"/>
  <c r="K445" i="11" s="1"/>
  <c r="I444" i="11"/>
  <c r="J444" i="11" s="1"/>
  <c r="L444" i="11" s="1"/>
  <c r="D446" i="11"/>
  <c r="C447" i="11"/>
  <c r="E446" i="11"/>
  <c r="F446" i="11" s="1"/>
  <c r="I441" i="10"/>
  <c r="J441" i="10" s="1"/>
  <c r="L441" i="10" s="1"/>
  <c r="G442" i="10"/>
  <c r="E443" i="10"/>
  <c r="D443" i="10"/>
  <c r="L440" i="10"/>
  <c r="F443" i="10" l="1"/>
  <c r="H446" i="11"/>
  <c r="H443" i="10"/>
  <c r="G446" i="11"/>
  <c r="C448" i="11"/>
  <c r="D447" i="11"/>
  <c r="E447" i="11"/>
  <c r="F447" i="11" s="1"/>
  <c r="I445" i="11"/>
  <c r="J445" i="11" s="1"/>
  <c r="L445" i="11" s="1"/>
  <c r="I442" i="10"/>
  <c r="J442" i="10" s="1"/>
  <c r="E444" i="10"/>
  <c r="D444" i="10"/>
  <c r="G443" i="10"/>
  <c r="K443" i="10" s="1"/>
  <c r="K442" i="10"/>
  <c r="F444" i="10" l="1"/>
  <c r="H447" i="11"/>
  <c r="L442" i="10"/>
  <c r="H444" i="10"/>
  <c r="G447" i="11"/>
  <c r="E448" i="11"/>
  <c r="D448" i="11"/>
  <c r="H448" i="11" s="1"/>
  <c r="C449" i="11"/>
  <c r="I446" i="11"/>
  <c r="J446" i="11" s="1"/>
  <c r="K446" i="11"/>
  <c r="I443" i="10"/>
  <c r="J443" i="10" s="1"/>
  <c r="L443" i="10" s="1"/>
  <c r="G444" i="10"/>
  <c r="K444" i="10" s="1"/>
  <c r="D445" i="10"/>
  <c r="E445" i="10"/>
  <c r="L446" i="11" l="1"/>
  <c r="F448" i="11"/>
  <c r="H445" i="10"/>
  <c r="F445" i="10"/>
  <c r="E449" i="11"/>
  <c r="D449" i="11"/>
  <c r="C450" i="11"/>
  <c r="G448" i="11"/>
  <c r="K448" i="11" s="1"/>
  <c r="K447" i="11"/>
  <c r="I447" i="11"/>
  <c r="J447" i="11" s="1"/>
  <c r="L447" i="11" s="1"/>
  <c r="D446" i="10"/>
  <c r="E446" i="10"/>
  <c r="F446" i="10" s="1"/>
  <c r="I444" i="10"/>
  <c r="J444" i="10" s="1"/>
  <c r="L444" i="10" s="1"/>
  <c r="G445" i="10"/>
  <c r="K445" i="10" s="1"/>
  <c r="F449" i="11" l="1"/>
  <c r="H449" i="11"/>
  <c r="H446" i="10"/>
  <c r="I448" i="11"/>
  <c r="J448" i="11" s="1"/>
  <c r="L448" i="11" s="1"/>
  <c r="D450" i="11"/>
  <c r="C451" i="11"/>
  <c r="E450" i="11"/>
  <c r="G449" i="11"/>
  <c r="K449" i="11" s="1"/>
  <c r="I445" i="10"/>
  <c r="J445" i="10" s="1"/>
  <c r="L445" i="10" s="1"/>
  <c r="E447" i="10"/>
  <c r="D447" i="10"/>
  <c r="G446" i="10"/>
  <c r="F450" i="11" l="1"/>
  <c r="F447" i="10"/>
  <c r="H450" i="11"/>
  <c r="H447" i="10"/>
  <c r="I449" i="11"/>
  <c r="J449" i="11" s="1"/>
  <c r="L449" i="11" s="1"/>
  <c r="G450" i="11"/>
  <c r="E451" i="11"/>
  <c r="C452" i="11"/>
  <c r="D451" i="11"/>
  <c r="K446" i="10"/>
  <c r="G447" i="10"/>
  <c r="I446" i="10"/>
  <c r="J446" i="10" s="1"/>
  <c r="E448" i="10"/>
  <c r="D448" i="10"/>
  <c r="F451" i="11" l="1"/>
  <c r="F448" i="10"/>
  <c r="H451" i="11"/>
  <c r="H448" i="10"/>
  <c r="L446" i="10"/>
  <c r="C453" i="11"/>
  <c r="D452" i="11"/>
  <c r="E452" i="11"/>
  <c r="F452" i="11" s="1"/>
  <c r="K450" i="11"/>
  <c r="G451" i="11"/>
  <c r="I450" i="11"/>
  <c r="J450" i="11" s="1"/>
  <c r="L450" i="11" s="1"/>
  <c r="G448" i="10"/>
  <c r="D449" i="10"/>
  <c r="E449" i="10"/>
  <c r="K447" i="10"/>
  <c r="I447" i="10"/>
  <c r="J447" i="10" s="1"/>
  <c r="H449" i="10" l="1"/>
  <c r="F449" i="10"/>
  <c r="H452" i="11"/>
  <c r="K451" i="11"/>
  <c r="I451" i="11"/>
  <c r="J451" i="11" s="1"/>
  <c r="L451" i="11" s="1"/>
  <c r="G452" i="11"/>
  <c r="K452" i="11" s="1"/>
  <c r="D453" i="11"/>
  <c r="E453" i="11"/>
  <c r="F453" i="11" s="1"/>
  <c r="C454" i="11"/>
  <c r="L447" i="10"/>
  <c r="K448" i="10"/>
  <c r="E450" i="10"/>
  <c r="D450" i="10"/>
  <c r="G449" i="10"/>
  <c r="I448" i="10"/>
  <c r="J448" i="10" s="1"/>
  <c r="H453" i="11" l="1"/>
  <c r="F450" i="10"/>
  <c r="H450" i="10"/>
  <c r="L448" i="10"/>
  <c r="G453" i="11"/>
  <c r="E454" i="11"/>
  <c r="C455" i="11"/>
  <c r="D454" i="11"/>
  <c r="I452" i="11"/>
  <c r="J452" i="11" s="1"/>
  <c r="L452" i="11" s="1"/>
  <c r="K449" i="10"/>
  <c r="I449" i="10"/>
  <c r="J449" i="10" s="1"/>
  <c r="E451" i="10"/>
  <c r="D451" i="10"/>
  <c r="G450" i="10"/>
  <c r="K450" i="10" s="1"/>
  <c r="H454" i="11" l="1"/>
  <c r="F451" i="10"/>
  <c r="F454" i="11"/>
  <c r="H451" i="10"/>
  <c r="E455" i="11"/>
  <c r="D455" i="11"/>
  <c r="C456" i="11"/>
  <c r="G454" i="11"/>
  <c r="K454" i="11" s="1"/>
  <c r="I453" i="11"/>
  <c r="J453" i="11" s="1"/>
  <c r="K453" i="11"/>
  <c r="D452" i="10"/>
  <c r="E452" i="10"/>
  <c r="F452" i="10" s="1"/>
  <c r="I450" i="10"/>
  <c r="J450" i="10" s="1"/>
  <c r="L450" i="10" s="1"/>
  <c r="G451" i="10"/>
  <c r="K451" i="10" s="1"/>
  <c r="L449" i="10"/>
  <c r="F455" i="11" l="1"/>
  <c r="L453" i="11"/>
  <c r="H455" i="11"/>
  <c r="H452" i="10"/>
  <c r="I454" i="11"/>
  <c r="J454" i="11" s="1"/>
  <c r="L454" i="11" s="1"/>
  <c r="C457" i="11"/>
  <c r="D456" i="11"/>
  <c r="E456" i="11"/>
  <c r="F456" i="11" s="1"/>
  <c r="G455" i="11"/>
  <c r="K455" i="11" s="1"/>
  <c r="I451" i="10"/>
  <c r="J451" i="10" s="1"/>
  <c r="L451" i="10" s="1"/>
  <c r="G452" i="10"/>
  <c r="K452" i="10" s="1"/>
  <c r="E453" i="10"/>
  <c r="D453" i="10"/>
  <c r="F453" i="10" l="1"/>
  <c r="H456" i="11"/>
  <c r="H453" i="10"/>
  <c r="G456" i="11"/>
  <c r="K456" i="11" s="1"/>
  <c r="E457" i="11"/>
  <c r="C458" i="11"/>
  <c r="D457" i="11"/>
  <c r="I455" i="11"/>
  <c r="J455" i="11" s="1"/>
  <c r="L455" i="11" s="1"/>
  <c r="I452" i="10"/>
  <c r="J452" i="10" s="1"/>
  <c r="L452" i="10" s="1"/>
  <c r="E454" i="10"/>
  <c r="D454" i="10"/>
  <c r="G453" i="10"/>
  <c r="H457" i="11" l="1"/>
  <c r="F457" i="11"/>
  <c r="F454" i="10"/>
  <c r="H454" i="10"/>
  <c r="C459" i="11"/>
  <c r="D458" i="11"/>
  <c r="E458" i="11"/>
  <c r="F458" i="11" s="1"/>
  <c r="G457" i="11"/>
  <c r="K457" i="11" s="1"/>
  <c r="I456" i="11"/>
  <c r="J456" i="11" s="1"/>
  <c r="L456" i="11" s="1"/>
  <c r="K453" i="10"/>
  <c r="I453" i="10"/>
  <c r="J453" i="10" s="1"/>
  <c r="D455" i="10"/>
  <c r="E455" i="10"/>
  <c r="G454" i="10"/>
  <c r="H455" i="10" l="1"/>
  <c r="F455" i="10"/>
  <c r="H458" i="11"/>
  <c r="L453" i="10"/>
  <c r="I457" i="11"/>
  <c r="J457" i="11" s="1"/>
  <c r="L457" i="11" s="1"/>
  <c r="G458" i="11"/>
  <c r="K458" i="11" s="1"/>
  <c r="E459" i="11"/>
  <c r="D459" i="11"/>
  <c r="C460" i="11"/>
  <c r="K454" i="10"/>
  <c r="I454" i="10"/>
  <c r="J454" i="10" s="1"/>
  <c r="G455" i="10"/>
  <c r="D456" i="10"/>
  <c r="E456" i="10"/>
  <c r="I455" i="10" l="1"/>
  <c r="J455" i="10" s="1"/>
  <c r="F459" i="11"/>
  <c r="H459" i="11"/>
  <c r="H456" i="10"/>
  <c r="F456" i="10"/>
  <c r="L454" i="10"/>
  <c r="G459" i="11"/>
  <c r="C461" i="11"/>
  <c r="E460" i="11"/>
  <c r="D460" i="11"/>
  <c r="I458" i="11"/>
  <c r="J458" i="11" s="1"/>
  <c r="L458" i="11" s="1"/>
  <c r="D457" i="10"/>
  <c r="E457" i="10"/>
  <c r="F457" i="10" s="1"/>
  <c r="G456" i="10"/>
  <c r="I456" i="10" s="1"/>
  <c r="J456" i="10" s="1"/>
  <c r="K455" i="10"/>
  <c r="L455" i="10" s="1"/>
  <c r="F460" i="11" l="1"/>
  <c r="H460" i="11"/>
  <c r="K456" i="10"/>
  <c r="L456" i="10" s="1"/>
  <c r="H457" i="10"/>
  <c r="G460" i="11"/>
  <c r="K460" i="11" s="1"/>
  <c r="D461" i="11"/>
  <c r="C462" i="11"/>
  <c r="E461" i="11"/>
  <c r="F461" i="11" s="1"/>
  <c r="K459" i="11"/>
  <c r="I459" i="11"/>
  <c r="J459" i="11" s="1"/>
  <c r="L459" i="11" s="1"/>
  <c r="D458" i="10"/>
  <c r="E458" i="10"/>
  <c r="G457" i="10"/>
  <c r="K457" i="10" s="1"/>
  <c r="H458" i="10" l="1"/>
  <c r="F458" i="10"/>
  <c r="H461" i="11"/>
  <c r="C463" i="11"/>
  <c r="D462" i="11"/>
  <c r="E462" i="11"/>
  <c r="F462" i="11" s="1"/>
  <c r="G461" i="11"/>
  <c r="K461" i="11" s="1"/>
  <c r="I460" i="11"/>
  <c r="J460" i="11" s="1"/>
  <c r="L460" i="11" s="1"/>
  <c r="I457" i="10"/>
  <c r="J457" i="10" s="1"/>
  <c r="L457" i="10" s="1"/>
  <c r="D459" i="10"/>
  <c r="E459" i="10"/>
  <c r="G458" i="10"/>
  <c r="K458" i="10" s="1"/>
  <c r="H459" i="10" l="1"/>
  <c r="F459" i="10"/>
  <c r="H462" i="11"/>
  <c r="I461" i="11"/>
  <c r="J461" i="11" s="1"/>
  <c r="L461" i="11" s="1"/>
  <c r="G462" i="11"/>
  <c r="C464" i="11"/>
  <c r="D463" i="11"/>
  <c r="E463" i="11"/>
  <c r="F463" i="11" s="1"/>
  <c r="D460" i="10"/>
  <c r="E460" i="10"/>
  <c r="F460" i="10" s="1"/>
  <c r="I458" i="10"/>
  <c r="J458" i="10" s="1"/>
  <c r="L458" i="10" s="1"/>
  <c r="G459" i="10"/>
  <c r="H463" i="11" l="1"/>
  <c r="H460" i="10"/>
  <c r="G463" i="11"/>
  <c r="E464" i="11"/>
  <c r="D464" i="11"/>
  <c r="H464" i="11" s="1"/>
  <c r="C465" i="11"/>
  <c r="I462" i="11"/>
  <c r="J462" i="11" s="1"/>
  <c r="K462" i="11"/>
  <c r="K459" i="10"/>
  <c r="I459" i="10"/>
  <c r="J459" i="10" s="1"/>
  <c r="G460" i="10"/>
  <c r="E461" i="10"/>
  <c r="D461" i="10"/>
  <c r="L462" i="11" l="1"/>
  <c r="F464" i="11"/>
  <c r="F461" i="10"/>
  <c r="H461" i="10"/>
  <c r="D465" i="11"/>
  <c r="E465" i="11"/>
  <c r="F465" i="11" s="1"/>
  <c r="C466" i="11"/>
  <c r="G464" i="11"/>
  <c r="K464" i="11" s="1"/>
  <c r="K463" i="11"/>
  <c r="I463" i="11"/>
  <c r="J463" i="11" s="1"/>
  <c r="L463" i="11" s="1"/>
  <c r="I460" i="10"/>
  <c r="J460" i="10" s="1"/>
  <c r="G461" i="10"/>
  <c r="K460" i="10"/>
  <c r="E462" i="10"/>
  <c r="D462" i="10"/>
  <c r="L459" i="10"/>
  <c r="L460" i="10" l="1"/>
  <c r="F462" i="10"/>
  <c r="H465" i="11"/>
  <c r="H462" i="10"/>
  <c r="I464" i="11"/>
  <c r="J464" i="11" s="1"/>
  <c r="L464" i="11" s="1"/>
  <c r="C467" i="11"/>
  <c r="D466" i="11"/>
  <c r="E466" i="11"/>
  <c r="F466" i="11" s="1"/>
  <c r="G465" i="11"/>
  <c r="G462" i="10"/>
  <c r="I462" i="10" s="1"/>
  <c r="J462" i="10" s="1"/>
  <c r="E463" i="10"/>
  <c r="D463" i="10"/>
  <c r="K461" i="10"/>
  <c r="I461" i="10"/>
  <c r="J461" i="10" s="1"/>
  <c r="F463" i="10" l="1"/>
  <c r="H466" i="11"/>
  <c r="K462" i="10"/>
  <c r="H463" i="10"/>
  <c r="K465" i="11"/>
  <c r="I465" i="11"/>
  <c r="J465" i="11" s="1"/>
  <c r="L465" i="11" s="1"/>
  <c r="C468" i="11"/>
  <c r="D467" i="11"/>
  <c r="E467" i="11"/>
  <c r="F467" i="11" s="1"/>
  <c r="G466" i="11"/>
  <c r="L461" i="10"/>
  <c r="G463" i="10"/>
  <c r="E464" i="10"/>
  <c r="D464" i="10"/>
  <c r="L462" i="10"/>
  <c r="F464" i="10" l="1"/>
  <c r="H467" i="11"/>
  <c r="H464" i="10"/>
  <c r="I466" i="11"/>
  <c r="J466" i="11" s="1"/>
  <c r="D468" i="11"/>
  <c r="C469" i="11"/>
  <c r="E468" i="11"/>
  <c r="F468" i="11" s="1"/>
  <c r="K466" i="11"/>
  <c r="G467" i="11"/>
  <c r="K463" i="10"/>
  <c r="G464" i="10"/>
  <c r="D465" i="10"/>
  <c r="E465" i="10"/>
  <c r="I463" i="10"/>
  <c r="J463" i="10" s="1"/>
  <c r="L466" i="11" l="1"/>
  <c r="H465" i="10"/>
  <c r="F465" i="10"/>
  <c r="H468" i="11"/>
  <c r="K464" i="10"/>
  <c r="L463" i="10"/>
  <c r="K467" i="11"/>
  <c r="I467" i="11"/>
  <c r="J467" i="11" s="1"/>
  <c r="G468" i="11"/>
  <c r="K468" i="11" s="1"/>
  <c r="D469" i="11"/>
  <c r="C470" i="11"/>
  <c r="E469" i="11"/>
  <c r="F469" i="11" s="1"/>
  <c r="G465" i="10"/>
  <c r="K465" i="10" s="1"/>
  <c r="E466" i="10"/>
  <c r="D466" i="10"/>
  <c r="I464" i="10"/>
  <c r="J464" i="10" s="1"/>
  <c r="L464" i="10" s="1"/>
  <c r="L467" i="11" l="1"/>
  <c r="H469" i="11"/>
  <c r="F466" i="10"/>
  <c r="H466" i="10"/>
  <c r="G469" i="11"/>
  <c r="C471" i="11"/>
  <c r="D470" i="11"/>
  <c r="E470" i="11"/>
  <c r="F470" i="11" s="1"/>
  <c r="I468" i="11"/>
  <c r="J468" i="11" s="1"/>
  <c r="L468" i="11" s="1"/>
  <c r="E467" i="10"/>
  <c r="D467" i="10"/>
  <c r="G466" i="10"/>
  <c r="I465" i="10"/>
  <c r="J465" i="10" s="1"/>
  <c r="L465" i="10" s="1"/>
  <c r="H467" i="10" l="1"/>
  <c r="F467" i="10"/>
  <c r="H470" i="11"/>
  <c r="G470" i="11"/>
  <c r="K470" i="11" s="1"/>
  <c r="D471" i="11"/>
  <c r="C472" i="11"/>
  <c r="E471" i="11"/>
  <c r="K469" i="11"/>
  <c r="I469" i="11"/>
  <c r="J469" i="11" s="1"/>
  <c r="L469" i="11" s="1"/>
  <c r="I466" i="10"/>
  <c r="J466" i="10" s="1"/>
  <c r="K466" i="10"/>
  <c r="G467" i="10"/>
  <c r="D468" i="10"/>
  <c r="E468" i="10"/>
  <c r="F471" i="11" l="1"/>
  <c r="H468" i="10"/>
  <c r="F468" i="10"/>
  <c r="H471" i="11"/>
  <c r="G471" i="11"/>
  <c r="D472" i="11"/>
  <c r="C473" i="11"/>
  <c r="E472" i="11"/>
  <c r="F472" i="11" s="1"/>
  <c r="I470" i="11"/>
  <c r="J470" i="11" s="1"/>
  <c r="L470" i="11" s="1"/>
  <c r="L466" i="10"/>
  <c r="D469" i="10"/>
  <c r="E469" i="10"/>
  <c r="F469" i="10" s="1"/>
  <c r="G468" i="10"/>
  <c r="I467" i="10"/>
  <c r="J467" i="10" s="1"/>
  <c r="K467" i="10"/>
  <c r="H472" i="11" l="1"/>
  <c r="H469" i="10"/>
  <c r="D473" i="11"/>
  <c r="E473" i="11"/>
  <c r="F473" i="11" s="1"/>
  <c r="C474" i="11"/>
  <c r="G472" i="11"/>
  <c r="K472" i="11" s="1"/>
  <c r="I471" i="11"/>
  <c r="J471" i="11" s="1"/>
  <c r="K471" i="11"/>
  <c r="K468" i="10"/>
  <c r="L467" i="10"/>
  <c r="I468" i="10"/>
  <c r="J468" i="10" s="1"/>
  <c r="L468" i="10" s="1"/>
  <c r="E470" i="10"/>
  <c r="D470" i="10"/>
  <c r="G469" i="10"/>
  <c r="I469" i="10" s="1"/>
  <c r="J469" i="10" s="1"/>
  <c r="L471" i="11" l="1"/>
  <c r="F470" i="10"/>
  <c r="H473" i="11"/>
  <c r="H470" i="10"/>
  <c r="I472" i="11"/>
  <c r="J472" i="11" s="1"/>
  <c r="L472" i="11" s="1"/>
  <c r="E474" i="11"/>
  <c r="C475" i="11"/>
  <c r="D474" i="11"/>
  <c r="G473" i="11"/>
  <c r="K473" i="11" s="1"/>
  <c r="K469" i="10"/>
  <c r="L469" i="10" s="1"/>
  <c r="D471" i="10"/>
  <c r="E471" i="10"/>
  <c r="G470" i="10"/>
  <c r="H474" i="11" l="1"/>
  <c r="F474" i="11"/>
  <c r="H471" i="10"/>
  <c r="F471" i="10"/>
  <c r="G474" i="11"/>
  <c r="K474" i="11" s="1"/>
  <c r="I473" i="11"/>
  <c r="J473" i="11" s="1"/>
  <c r="L473" i="11" s="1"/>
  <c r="D475" i="11"/>
  <c r="E475" i="11"/>
  <c r="C476" i="11"/>
  <c r="I470" i="10"/>
  <c r="J470" i="10" s="1"/>
  <c r="K470" i="10"/>
  <c r="D472" i="10"/>
  <c r="E472" i="10"/>
  <c r="G471" i="10"/>
  <c r="K471" i="10" s="1"/>
  <c r="F475" i="11" l="1"/>
  <c r="L470" i="10"/>
  <c r="H472" i="10"/>
  <c r="F472" i="10"/>
  <c r="H475" i="11"/>
  <c r="C477" i="11"/>
  <c r="D476" i="11"/>
  <c r="E476" i="11"/>
  <c r="G475" i="11"/>
  <c r="I474" i="11"/>
  <c r="J474" i="11" s="1"/>
  <c r="L474" i="11" s="1"/>
  <c r="I471" i="10"/>
  <c r="J471" i="10" s="1"/>
  <c r="L471" i="10" s="1"/>
  <c r="G472" i="10"/>
  <c r="E473" i="10"/>
  <c r="D473" i="10"/>
  <c r="F476" i="11" l="1"/>
  <c r="F473" i="10"/>
  <c r="H476" i="11"/>
  <c r="H473" i="10"/>
  <c r="I475" i="11"/>
  <c r="J475" i="11" s="1"/>
  <c r="K475" i="11"/>
  <c r="G476" i="11"/>
  <c r="D477" i="11"/>
  <c r="E477" i="11"/>
  <c r="F477" i="11" s="1"/>
  <c r="C478" i="11"/>
  <c r="K472" i="10"/>
  <c r="D474" i="10"/>
  <c r="E474" i="10"/>
  <c r="G473" i="10"/>
  <c r="I472" i="10"/>
  <c r="J472" i="10" s="1"/>
  <c r="L475" i="11" l="1"/>
  <c r="H474" i="10"/>
  <c r="F474" i="10"/>
  <c r="H477" i="11"/>
  <c r="L472" i="10"/>
  <c r="K476" i="11"/>
  <c r="G477" i="11"/>
  <c r="K477" i="11" s="1"/>
  <c r="D478" i="11"/>
  <c r="C479" i="11"/>
  <c r="E478" i="11"/>
  <c r="F478" i="11" s="1"/>
  <c r="I476" i="11"/>
  <c r="J476" i="11" s="1"/>
  <c r="L476" i="11" s="1"/>
  <c r="K473" i="10"/>
  <c r="I473" i="10"/>
  <c r="J473" i="10" s="1"/>
  <c r="G474" i="10"/>
  <c r="D475" i="10"/>
  <c r="E475" i="10"/>
  <c r="H475" i="10" l="1"/>
  <c r="F475" i="10"/>
  <c r="H478" i="11"/>
  <c r="L473" i="10"/>
  <c r="G478" i="11"/>
  <c r="K478" i="11" s="1"/>
  <c r="E479" i="11"/>
  <c r="D479" i="11"/>
  <c r="C480" i="11"/>
  <c r="I477" i="11"/>
  <c r="J477" i="11" s="1"/>
  <c r="L477" i="11" s="1"/>
  <c r="I474" i="10"/>
  <c r="J474" i="10" s="1"/>
  <c r="K474" i="10"/>
  <c r="G475" i="10"/>
  <c r="K475" i="10" s="1"/>
  <c r="D476" i="10"/>
  <c r="E476" i="10"/>
  <c r="H479" i="11" l="1"/>
  <c r="L474" i="10"/>
  <c r="F479" i="11"/>
  <c r="H476" i="10"/>
  <c r="F476" i="10"/>
  <c r="E480" i="11"/>
  <c r="C481" i="11"/>
  <c r="D480" i="11"/>
  <c r="H480" i="11" s="1"/>
  <c r="G479" i="11"/>
  <c r="I478" i="11"/>
  <c r="J478" i="11" s="1"/>
  <c r="L478" i="11" s="1"/>
  <c r="G476" i="10"/>
  <c r="E477" i="10"/>
  <c r="D477" i="10"/>
  <c r="I475" i="10"/>
  <c r="J475" i="10" s="1"/>
  <c r="L475" i="10" s="1"/>
  <c r="F480" i="11" l="1"/>
  <c r="F477" i="10"/>
  <c r="K476" i="10"/>
  <c r="H477" i="10"/>
  <c r="I479" i="11"/>
  <c r="J479" i="11" s="1"/>
  <c r="K479" i="11"/>
  <c r="D481" i="11"/>
  <c r="E481" i="11"/>
  <c r="C482" i="11"/>
  <c r="G480" i="11"/>
  <c r="G477" i="10"/>
  <c r="K477" i="10" s="1"/>
  <c r="E478" i="10"/>
  <c r="D478" i="10"/>
  <c r="I476" i="10"/>
  <c r="J476" i="10" s="1"/>
  <c r="L476" i="10" s="1"/>
  <c r="F481" i="11" l="1"/>
  <c r="L479" i="11"/>
  <c r="F478" i="10"/>
  <c r="H481" i="11"/>
  <c r="K480" i="11"/>
  <c r="H478" i="10"/>
  <c r="E482" i="11"/>
  <c r="C483" i="11"/>
  <c r="D482" i="11"/>
  <c r="I480" i="11"/>
  <c r="J480" i="11" s="1"/>
  <c r="L480" i="11" s="1"/>
  <c r="G481" i="11"/>
  <c r="E479" i="10"/>
  <c r="D479" i="10"/>
  <c r="G478" i="10"/>
  <c r="K478" i="10" s="1"/>
  <c r="I477" i="10"/>
  <c r="J477" i="10" s="1"/>
  <c r="L477" i="10" s="1"/>
  <c r="F482" i="11" l="1"/>
  <c r="H482" i="11"/>
  <c r="H479" i="10"/>
  <c r="F479" i="10"/>
  <c r="K481" i="11"/>
  <c r="I481" i="11"/>
  <c r="J481" i="11" s="1"/>
  <c r="L481" i="11" s="1"/>
  <c r="C484" i="11"/>
  <c r="E483" i="11"/>
  <c r="D483" i="11"/>
  <c r="H483" i="11" s="1"/>
  <c r="G482" i="11"/>
  <c r="K482" i="11" s="1"/>
  <c r="I478" i="10"/>
  <c r="J478" i="10" s="1"/>
  <c r="L478" i="10" s="1"/>
  <c r="G479" i="10"/>
  <c r="K479" i="10" s="1"/>
  <c r="E480" i="10"/>
  <c r="D480" i="10"/>
  <c r="F483" i="11" l="1"/>
  <c r="F480" i="10"/>
  <c r="H480" i="10"/>
  <c r="I482" i="11"/>
  <c r="J482" i="11" s="1"/>
  <c r="L482" i="11" s="1"/>
  <c r="G483" i="11"/>
  <c r="K483" i="11" s="1"/>
  <c r="E484" i="11"/>
  <c r="D484" i="11"/>
  <c r="H484" i="11" s="1"/>
  <c r="C485" i="11"/>
  <c r="E481" i="10"/>
  <c r="D481" i="10"/>
  <c r="G480" i="10"/>
  <c r="K480" i="10" s="1"/>
  <c r="I479" i="10"/>
  <c r="J479" i="10" s="1"/>
  <c r="L479" i="10" s="1"/>
  <c r="F484" i="11" l="1"/>
  <c r="H481" i="10"/>
  <c r="F481" i="10"/>
  <c r="C486" i="11"/>
  <c r="D485" i="11"/>
  <c r="E485" i="11"/>
  <c r="F485" i="11" s="1"/>
  <c r="G484" i="11"/>
  <c r="K484" i="11" s="1"/>
  <c r="I483" i="11"/>
  <c r="J483" i="11" s="1"/>
  <c r="L483" i="11" s="1"/>
  <c r="I480" i="10"/>
  <c r="J480" i="10" s="1"/>
  <c r="L480" i="10" s="1"/>
  <c r="G481" i="10"/>
  <c r="E482" i="10"/>
  <c r="D482" i="10"/>
  <c r="F482" i="10" l="1"/>
  <c r="H485" i="11"/>
  <c r="H482" i="10"/>
  <c r="K481" i="10"/>
  <c r="I484" i="11"/>
  <c r="J484" i="11" s="1"/>
  <c r="L484" i="11" s="1"/>
  <c r="G485" i="11"/>
  <c r="K485" i="11" s="1"/>
  <c r="D486" i="11"/>
  <c r="E486" i="11"/>
  <c r="F486" i="11" s="1"/>
  <c r="C487" i="11"/>
  <c r="I481" i="10"/>
  <c r="J481" i="10" s="1"/>
  <c r="D483" i="10"/>
  <c r="E483" i="10"/>
  <c r="G482" i="10"/>
  <c r="K482" i="10" s="1"/>
  <c r="H483" i="10" l="1"/>
  <c r="F483" i="10"/>
  <c r="H486" i="11"/>
  <c r="L481" i="10"/>
  <c r="C488" i="11"/>
  <c r="D487" i="11"/>
  <c r="E487" i="11"/>
  <c r="F487" i="11" s="1"/>
  <c r="G486" i="11"/>
  <c r="K486" i="11" s="1"/>
  <c r="I485" i="11"/>
  <c r="J485" i="11" s="1"/>
  <c r="L485" i="11" s="1"/>
  <c r="I482" i="10"/>
  <c r="J482" i="10" s="1"/>
  <c r="L482" i="10" s="1"/>
  <c r="G483" i="10"/>
  <c r="D484" i="10"/>
  <c r="E484" i="10"/>
  <c r="H487" i="11" l="1"/>
  <c r="H484" i="10"/>
  <c r="F484" i="10"/>
  <c r="I486" i="11"/>
  <c r="J486" i="11" s="1"/>
  <c r="L486" i="11" s="1"/>
  <c r="G487" i="11"/>
  <c r="K487" i="11" s="1"/>
  <c r="E488" i="11"/>
  <c r="C489" i="11"/>
  <c r="D488" i="11"/>
  <c r="H488" i="11" s="1"/>
  <c r="K483" i="10"/>
  <c r="G484" i="10"/>
  <c r="K484" i="10" s="1"/>
  <c r="D485" i="10"/>
  <c r="E485" i="10"/>
  <c r="I483" i="10"/>
  <c r="J483" i="10" s="1"/>
  <c r="F488" i="11" l="1"/>
  <c r="H485" i="10"/>
  <c r="F485" i="10"/>
  <c r="L483" i="10"/>
  <c r="E489" i="11"/>
  <c r="D489" i="11"/>
  <c r="C490" i="11"/>
  <c r="I487" i="11"/>
  <c r="J487" i="11" s="1"/>
  <c r="L487" i="11" s="1"/>
  <c r="G488" i="11"/>
  <c r="K488" i="11" s="1"/>
  <c r="G485" i="10"/>
  <c r="I484" i="10"/>
  <c r="J484" i="10" s="1"/>
  <c r="L484" i="10" s="1"/>
  <c r="D486" i="10"/>
  <c r="E486" i="10"/>
  <c r="H489" i="11" l="1"/>
  <c r="F489" i="11"/>
  <c r="H486" i="10"/>
  <c r="F486" i="10"/>
  <c r="I488" i="11"/>
  <c r="J488" i="11" s="1"/>
  <c r="L488" i="11" s="1"/>
  <c r="E490" i="11"/>
  <c r="D490" i="11"/>
  <c r="C491" i="11"/>
  <c r="G489" i="11"/>
  <c r="K489" i="11" s="1"/>
  <c r="E487" i="10"/>
  <c r="D487" i="10"/>
  <c r="G486" i="10"/>
  <c r="I486" i="10" s="1"/>
  <c r="J486" i="10" s="1"/>
  <c r="I485" i="10"/>
  <c r="J485" i="10" s="1"/>
  <c r="K485" i="10"/>
  <c r="H490" i="11" l="1"/>
  <c r="F490" i="11"/>
  <c r="H487" i="10"/>
  <c r="F487" i="10"/>
  <c r="I489" i="11"/>
  <c r="J489" i="11" s="1"/>
  <c r="L489" i="11" s="1"/>
  <c r="D491" i="11"/>
  <c r="C492" i="11"/>
  <c r="E491" i="11"/>
  <c r="F491" i="11" s="1"/>
  <c r="G490" i="11"/>
  <c r="K490" i="11" s="1"/>
  <c r="L485" i="10"/>
  <c r="K486" i="10"/>
  <c r="L486" i="10" s="1"/>
  <c r="E488" i="10"/>
  <c r="D488" i="10"/>
  <c r="G487" i="10"/>
  <c r="K487" i="10" s="1"/>
  <c r="F488" i="10" l="1"/>
  <c r="H491" i="11"/>
  <c r="H488" i="10"/>
  <c r="I490" i="11"/>
  <c r="J490" i="11" s="1"/>
  <c r="L490" i="11" s="1"/>
  <c r="G491" i="11"/>
  <c r="D492" i="11"/>
  <c r="E492" i="11"/>
  <c r="F492" i="11" s="1"/>
  <c r="C493" i="11"/>
  <c r="I487" i="10"/>
  <c r="J487" i="10" s="1"/>
  <c r="L487" i="10" s="1"/>
  <c r="D489" i="10"/>
  <c r="E489" i="10"/>
  <c r="G488" i="10"/>
  <c r="K488" i="10" s="1"/>
  <c r="H489" i="10" l="1"/>
  <c r="F489" i="10"/>
  <c r="H492" i="11"/>
  <c r="G492" i="11"/>
  <c r="E493" i="11"/>
  <c r="C494" i="11"/>
  <c r="D493" i="11"/>
  <c r="H493" i="11" s="1"/>
  <c r="K491" i="11"/>
  <c r="I491" i="11"/>
  <c r="J491" i="11" s="1"/>
  <c r="L491" i="11" s="1"/>
  <c r="I488" i="10"/>
  <c r="J488" i="10" s="1"/>
  <c r="L488" i="10" s="1"/>
  <c r="E490" i="10"/>
  <c r="D490" i="10"/>
  <c r="G489" i="10"/>
  <c r="K489" i="10" s="1"/>
  <c r="F493" i="11" l="1"/>
  <c r="F490" i="10"/>
  <c r="H490" i="10"/>
  <c r="C495" i="11"/>
  <c r="E494" i="11"/>
  <c r="D494" i="11"/>
  <c r="H494" i="11" s="1"/>
  <c r="G493" i="11"/>
  <c r="K493" i="11" s="1"/>
  <c r="K492" i="11"/>
  <c r="I492" i="11"/>
  <c r="J492" i="11" s="1"/>
  <c r="I489" i="10"/>
  <c r="J489" i="10" s="1"/>
  <c r="L489" i="10" s="1"/>
  <c r="G490" i="10"/>
  <c r="K490" i="10" s="1"/>
  <c r="D491" i="10"/>
  <c r="E491" i="10"/>
  <c r="L492" i="11" l="1"/>
  <c r="F494" i="11"/>
  <c r="H491" i="10"/>
  <c r="F491" i="10"/>
  <c r="I493" i="11"/>
  <c r="J493" i="11" s="1"/>
  <c r="L493" i="11" s="1"/>
  <c r="G494" i="11"/>
  <c r="D495" i="11"/>
  <c r="E495" i="11"/>
  <c r="F495" i="11" s="1"/>
  <c r="C496" i="11"/>
  <c r="G491" i="10"/>
  <c r="E492" i="10"/>
  <c r="D492" i="10"/>
  <c r="I490" i="10"/>
  <c r="J490" i="10" s="1"/>
  <c r="L490" i="10" s="1"/>
  <c r="F492" i="10" l="1"/>
  <c r="H495" i="11"/>
  <c r="H492" i="10"/>
  <c r="G495" i="11"/>
  <c r="K495" i="11" s="1"/>
  <c r="E496" i="11"/>
  <c r="C497" i="11"/>
  <c r="D496" i="11"/>
  <c r="I494" i="11"/>
  <c r="J494" i="11" s="1"/>
  <c r="K494" i="11"/>
  <c r="E493" i="10"/>
  <c r="D493" i="10"/>
  <c r="G492" i="10"/>
  <c r="K492" i="10" s="1"/>
  <c r="I491" i="10"/>
  <c r="J491" i="10" s="1"/>
  <c r="K491" i="10"/>
  <c r="H496" i="11" l="1"/>
  <c r="L494" i="11"/>
  <c r="F496" i="11"/>
  <c r="F493" i="10"/>
  <c r="H493" i="10"/>
  <c r="D497" i="11"/>
  <c r="E497" i="11"/>
  <c r="F497" i="11" s="1"/>
  <c r="C498" i="11"/>
  <c r="G496" i="11"/>
  <c r="I495" i="11"/>
  <c r="J495" i="11" s="1"/>
  <c r="L495" i="11" s="1"/>
  <c r="L491" i="10"/>
  <c r="I492" i="10"/>
  <c r="J492" i="10" s="1"/>
  <c r="L492" i="10" s="1"/>
  <c r="E494" i="10"/>
  <c r="D494" i="10"/>
  <c r="G493" i="10"/>
  <c r="F494" i="10" l="1"/>
  <c r="H497" i="11"/>
  <c r="H494" i="10"/>
  <c r="K496" i="11"/>
  <c r="I496" i="11"/>
  <c r="J496" i="11" s="1"/>
  <c r="L496" i="11" s="1"/>
  <c r="C499" i="11"/>
  <c r="E498" i="11"/>
  <c r="D498" i="11"/>
  <c r="H498" i="11" s="1"/>
  <c r="G497" i="11"/>
  <c r="K493" i="10"/>
  <c r="G494" i="10"/>
  <c r="K494" i="10" s="1"/>
  <c r="I493" i="10"/>
  <c r="J493" i="10" s="1"/>
  <c r="L493" i="10" s="1"/>
  <c r="D495" i="10"/>
  <c r="E495" i="10"/>
  <c r="F498" i="11" l="1"/>
  <c r="H495" i="10"/>
  <c r="F495" i="10"/>
  <c r="K497" i="11"/>
  <c r="D499" i="11"/>
  <c r="E499" i="11"/>
  <c r="F499" i="11" s="1"/>
  <c r="C500" i="11"/>
  <c r="I497" i="11"/>
  <c r="J497" i="11" s="1"/>
  <c r="L497" i="11" s="1"/>
  <c r="G498" i="11"/>
  <c r="D496" i="10"/>
  <c r="E496" i="10"/>
  <c r="G495" i="10"/>
  <c r="K495" i="10" s="1"/>
  <c r="I494" i="10"/>
  <c r="J494" i="10" s="1"/>
  <c r="L494" i="10" s="1"/>
  <c r="H496" i="10" l="1"/>
  <c r="F496" i="10"/>
  <c r="H499" i="11"/>
  <c r="I498" i="11"/>
  <c r="J498" i="11" s="1"/>
  <c r="K498" i="11"/>
  <c r="C501" i="11"/>
  <c r="D500" i="11"/>
  <c r="E500" i="11"/>
  <c r="F500" i="11" s="1"/>
  <c r="G499" i="11"/>
  <c r="I495" i="10"/>
  <c r="J495" i="10" s="1"/>
  <c r="L495" i="10" s="1"/>
  <c r="G496" i="10"/>
  <c r="E497" i="10"/>
  <c r="D497" i="10"/>
  <c r="F497" i="10" l="1"/>
  <c r="L498" i="11"/>
  <c r="H500" i="11"/>
  <c r="H497" i="10"/>
  <c r="K499" i="11"/>
  <c r="I499" i="11"/>
  <c r="J499" i="11" s="1"/>
  <c r="L499" i="11" s="1"/>
  <c r="G500" i="11"/>
  <c r="K500" i="11" s="1"/>
  <c r="E501" i="11"/>
  <c r="D501" i="11"/>
  <c r="C502" i="11"/>
  <c r="K496" i="10"/>
  <c r="G497" i="10"/>
  <c r="I496" i="10"/>
  <c r="J496" i="10" s="1"/>
  <c r="E498" i="10"/>
  <c r="D498" i="10"/>
  <c r="F501" i="11" l="1"/>
  <c r="F498" i="10"/>
  <c r="H501" i="11"/>
  <c r="L496" i="10"/>
  <c r="H498" i="10"/>
  <c r="D502" i="11"/>
  <c r="C503" i="11"/>
  <c r="E502" i="11"/>
  <c r="F502" i="11" s="1"/>
  <c r="G501" i="11"/>
  <c r="K501" i="11" s="1"/>
  <c r="I500" i="11"/>
  <c r="J500" i="11" s="1"/>
  <c r="L500" i="11" s="1"/>
  <c r="K497" i="10"/>
  <c r="E499" i="10"/>
  <c r="D499" i="10"/>
  <c r="G498" i="10"/>
  <c r="I498" i="10" s="1"/>
  <c r="J498" i="10" s="1"/>
  <c r="I497" i="10"/>
  <c r="J497" i="10" s="1"/>
  <c r="L497" i="10" l="1"/>
  <c r="F499" i="10"/>
  <c r="H502" i="11"/>
  <c r="H499" i="10"/>
  <c r="I501" i="11"/>
  <c r="J501" i="11" s="1"/>
  <c r="L501" i="11" s="1"/>
  <c r="G502" i="11"/>
  <c r="D503" i="11"/>
  <c r="E503" i="11"/>
  <c r="F503" i="11" s="1"/>
  <c r="C504" i="11"/>
  <c r="K498" i="10"/>
  <c r="L498" i="10" s="1"/>
  <c r="D500" i="10"/>
  <c r="E500" i="10"/>
  <c r="F500" i="10" s="1"/>
  <c r="G499" i="10"/>
  <c r="H503" i="11" l="1"/>
  <c r="H500" i="10"/>
  <c r="G503" i="11"/>
  <c r="K503" i="11" s="1"/>
  <c r="E504" i="11"/>
  <c r="C505" i="11"/>
  <c r="D504" i="11"/>
  <c r="I502" i="11"/>
  <c r="J502" i="11" s="1"/>
  <c r="K502" i="11"/>
  <c r="I499" i="10"/>
  <c r="J499" i="10" s="1"/>
  <c r="E501" i="10"/>
  <c r="D501" i="10"/>
  <c r="K499" i="10"/>
  <c r="L499" i="10" s="1"/>
  <c r="G500" i="10"/>
  <c r="K500" i="10" s="1"/>
  <c r="H504" i="11" l="1"/>
  <c r="L502" i="11"/>
  <c r="F504" i="11"/>
  <c r="F501" i="10"/>
  <c r="C506" i="11"/>
  <c r="D505" i="11"/>
  <c r="E505" i="11"/>
  <c r="F505" i="11" s="1"/>
  <c r="G504" i="11"/>
  <c r="K504" i="11" s="1"/>
  <c r="I503" i="11"/>
  <c r="J503" i="11" s="1"/>
  <c r="L503" i="11" s="1"/>
  <c r="I500" i="10"/>
  <c r="J500" i="10" s="1"/>
  <c r="L500" i="10" s="1"/>
  <c r="G501" i="10"/>
  <c r="K501" i="10" s="1"/>
  <c r="H501" i="10"/>
  <c r="E502" i="10"/>
  <c r="D502" i="10"/>
  <c r="F502" i="10" l="1"/>
  <c r="H505" i="11"/>
  <c r="I504" i="11"/>
  <c r="J504" i="11" s="1"/>
  <c r="L504" i="11" s="1"/>
  <c r="G505" i="11"/>
  <c r="K505" i="11" s="1"/>
  <c r="D506" i="11"/>
  <c r="C507" i="11"/>
  <c r="E506" i="11"/>
  <c r="F506" i="11" s="1"/>
  <c r="G502" i="10"/>
  <c r="H502" i="10"/>
  <c r="I501" i="10"/>
  <c r="J501" i="10" s="1"/>
  <c r="L501" i="10" s="1"/>
  <c r="D503" i="10"/>
  <c r="E503" i="10"/>
  <c r="F503" i="10" s="1"/>
  <c r="H506" i="11" l="1"/>
  <c r="K502" i="10"/>
  <c r="I502" i="10"/>
  <c r="J502" i="10" s="1"/>
  <c r="D507" i="11"/>
  <c r="E507" i="11"/>
  <c r="F507" i="11" s="1"/>
  <c r="C508" i="11"/>
  <c r="I505" i="11"/>
  <c r="J505" i="11" s="1"/>
  <c r="L505" i="11" s="1"/>
  <c r="G506" i="11"/>
  <c r="G503" i="10"/>
  <c r="H503" i="10"/>
  <c r="D504" i="10"/>
  <c r="E504" i="10"/>
  <c r="F504" i="10" s="1"/>
  <c r="I503" i="10" l="1"/>
  <c r="J503" i="10" s="1"/>
  <c r="H507" i="11"/>
  <c r="K506" i="11"/>
  <c r="L502" i="10"/>
  <c r="I506" i="11"/>
  <c r="J506" i="11" s="1"/>
  <c r="L506" i="11" s="1"/>
  <c r="C509" i="11"/>
  <c r="D508" i="11"/>
  <c r="E508" i="11"/>
  <c r="F508" i="11" s="1"/>
  <c r="G507" i="11"/>
  <c r="D505" i="10"/>
  <c r="E505" i="10"/>
  <c r="F505" i="10" s="1"/>
  <c r="H504" i="10"/>
  <c r="G504" i="10"/>
  <c r="K504" i="10" s="1"/>
  <c r="K503" i="10"/>
  <c r="L503" i="10" s="1"/>
  <c r="H508" i="11" l="1"/>
  <c r="K507" i="11"/>
  <c r="I507" i="11"/>
  <c r="J507" i="11" s="1"/>
  <c r="L507" i="11" s="1"/>
  <c r="G508" i="11"/>
  <c r="C510" i="11"/>
  <c r="E509" i="11"/>
  <c r="D509" i="11"/>
  <c r="H509" i="11" s="1"/>
  <c r="I504" i="10"/>
  <c r="J504" i="10" s="1"/>
  <c r="L504" i="10" s="1"/>
  <c r="G505" i="10"/>
  <c r="H505" i="10"/>
  <c r="D506" i="10"/>
  <c r="E506" i="10"/>
  <c r="F506" i="10" s="1"/>
  <c r="F509" i="11" l="1"/>
  <c r="K508" i="11"/>
  <c r="G509" i="11"/>
  <c r="C511" i="11"/>
  <c r="E510" i="11"/>
  <c r="D510" i="11"/>
  <c r="I508" i="11"/>
  <c r="J508" i="11" s="1"/>
  <c r="L508" i="11" s="1"/>
  <c r="K505" i="10"/>
  <c r="I505" i="10"/>
  <c r="J505" i="10" s="1"/>
  <c r="G506" i="10"/>
  <c r="H506" i="10"/>
  <c r="E507" i="10"/>
  <c r="D507" i="10"/>
  <c r="F510" i="11" l="1"/>
  <c r="H510" i="11"/>
  <c r="I506" i="10"/>
  <c r="J506" i="10" s="1"/>
  <c r="L505" i="10"/>
  <c r="F507" i="10"/>
  <c r="I509" i="11"/>
  <c r="J509" i="11" s="1"/>
  <c r="G510" i="11"/>
  <c r="C512" i="11"/>
  <c r="D511" i="11"/>
  <c r="E511" i="11"/>
  <c r="F511" i="11" s="1"/>
  <c r="K509" i="11"/>
  <c r="D508" i="10"/>
  <c r="E508" i="10"/>
  <c r="F508" i="10" s="1"/>
  <c r="H507" i="10"/>
  <c r="G507" i="10"/>
  <c r="K507" i="10" s="1"/>
  <c r="K506" i="10"/>
  <c r="L506" i="10" s="1"/>
  <c r="L509" i="11" l="1"/>
  <c r="H511" i="11"/>
  <c r="G511" i="11"/>
  <c r="C513" i="11"/>
  <c r="E512" i="11"/>
  <c r="D512" i="11"/>
  <c r="K510" i="11"/>
  <c r="I510" i="11"/>
  <c r="J510" i="11" s="1"/>
  <c r="I507" i="10"/>
  <c r="J507" i="10" s="1"/>
  <c r="L507" i="10" s="1"/>
  <c r="D509" i="10"/>
  <c r="E509" i="10"/>
  <c r="F509" i="10" s="1"/>
  <c r="H508" i="10"/>
  <c r="G508" i="10"/>
  <c r="K508" i="10" s="1"/>
  <c r="H512" i="11" l="1"/>
  <c r="L510" i="11"/>
  <c r="F512" i="11"/>
  <c r="G512" i="11"/>
  <c r="C514" i="11"/>
  <c r="D513" i="11"/>
  <c r="E513" i="11"/>
  <c r="F513" i="11" s="1"/>
  <c r="I511" i="11"/>
  <c r="J511" i="11" s="1"/>
  <c r="L511" i="11" s="1"/>
  <c r="K511" i="11"/>
  <c r="D510" i="10"/>
  <c r="E510" i="10"/>
  <c r="I508" i="10"/>
  <c r="J508" i="10" s="1"/>
  <c r="L508" i="10" s="1"/>
  <c r="H509" i="10"/>
  <c r="G509" i="10"/>
  <c r="F510" i="10" l="1"/>
  <c r="H513" i="11"/>
  <c r="D514" i="11"/>
  <c r="C515" i="11"/>
  <c r="E514" i="11"/>
  <c r="F514" i="11" s="1"/>
  <c r="G513" i="11"/>
  <c r="I512" i="11"/>
  <c r="J512" i="11" s="1"/>
  <c r="K512" i="11"/>
  <c r="K509" i="10"/>
  <c r="I509" i="10"/>
  <c r="J509" i="10" s="1"/>
  <c r="H510" i="10"/>
  <c r="G510" i="10"/>
  <c r="K510" i="10" s="1"/>
  <c r="E511" i="10"/>
  <c r="D511" i="10"/>
  <c r="L512" i="11" l="1"/>
  <c r="F511" i="10"/>
  <c r="H514" i="11"/>
  <c r="L509" i="10"/>
  <c r="K513" i="11"/>
  <c r="I513" i="11"/>
  <c r="J513" i="11" s="1"/>
  <c r="L513" i="11" s="1"/>
  <c r="G514" i="11"/>
  <c r="E515" i="11"/>
  <c r="D515" i="11"/>
  <c r="H515" i="11" s="1"/>
  <c r="C516" i="11"/>
  <c r="I510" i="10"/>
  <c r="J510" i="10" s="1"/>
  <c r="L510" i="10" s="1"/>
  <c r="E512" i="10"/>
  <c r="D512" i="10"/>
  <c r="H511" i="10"/>
  <c r="G511" i="10"/>
  <c r="K511" i="10" s="1"/>
  <c r="F515" i="11" l="1"/>
  <c r="F512" i="10"/>
  <c r="K514" i="11"/>
  <c r="G515" i="11"/>
  <c r="K515" i="11" s="1"/>
  <c r="C517" i="11"/>
  <c r="E516" i="11"/>
  <c r="D516" i="11"/>
  <c r="H516" i="11" s="1"/>
  <c r="I514" i="11"/>
  <c r="J514" i="11" s="1"/>
  <c r="L514" i="11" s="1"/>
  <c r="I511" i="10"/>
  <c r="J511" i="10" s="1"/>
  <c r="L511" i="10" s="1"/>
  <c r="E513" i="10"/>
  <c r="D513" i="10"/>
  <c r="G512" i="10"/>
  <c r="H512" i="10"/>
  <c r="I512" i="10" l="1"/>
  <c r="J512" i="10" s="1"/>
  <c r="F516" i="11"/>
  <c r="F513" i="10"/>
  <c r="G516" i="11"/>
  <c r="K516" i="11" s="1"/>
  <c r="D517" i="11"/>
  <c r="C518" i="11"/>
  <c r="E517" i="11"/>
  <c r="F517" i="11" s="1"/>
  <c r="I515" i="11"/>
  <c r="J515" i="11" s="1"/>
  <c r="L515" i="11" s="1"/>
  <c r="K512" i="10"/>
  <c r="L512" i="10" s="1"/>
  <c r="E514" i="10"/>
  <c r="D514" i="10"/>
  <c r="G513" i="10"/>
  <c r="K513" i="10" s="1"/>
  <c r="H513" i="10"/>
  <c r="F514" i="10" l="1"/>
  <c r="H517" i="11"/>
  <c r="I516" i="11"/>
  <c r="J516" i="11" s="1"/>
  <c r="L516" i="11" s="1"/>
  <c r="G517" i="11"/>
  <c r="C519" i="11"/>
  <c r="D518" i="11"/>
  <c r="E518" i="11"/>
  <c r="F518" i="11" s="1"/>
  <c r="I513" i="10"/>
  <c r="J513" i="10" s="1"/>
  <c r="L513" i="10" s="1"/>
  <c r="G514" i="10"/>
  <c r="K514" i="10" s="1"/>
  <c r="H514" i="10"/>
  <c r="D515" i="10"/>
  <c r="E515" i="10"/>
  <c r="F515" i="10" s="1"/>
  <c r="H518" i="11" l="1"/>
  <c r="I514" i="10"/>
  <c r="J514" i="10" s="1"/>
  <c r="G518" i="11"/>
  <c r="C520" i="11"/>
  <c r="D519" i="11"/>
  <c r="E519" i="11"/>
  <c r="F519" i="11" s="1"/>
  <c r="K517" i="11"/>
  <c r="I517" i="11"/>
  <c r="J517" i="11" s="1"/>
  <c r="L514" i="10"/>
  <c r="D516" i="10"/>
  <c r="E516" i="10"/>
  <c r="F516" i="10" s="1"/>
  <c r="G515" i="10"/>
  <c r="K515" i="10" s="1"/>
  <c r="H515" i="10"/>
  <c r="L517" i="11" l="1"/>
  <c r="H519" i="11"/>
  <c r="G519" i="11"/>
  <c r="C521" i="11"/>
  <c r="E520" i="11"/>
  <c r="D520" i="11"/>
  <c r="K518" i="11"/>
  <c r="I518" i="11"/>
  <c r="J518" i="11" s="1"/>
  <c r="I515" i="10"/>
  <c r="J515" i="10" s="1"/>
  <c r="L515" i="10" s="1"/>
  <c r="E517" i="10"/>
  <c r="D517" i="10"/>
  <c r="H516" i="10"/>
  <c r="G516" i="10"/>
  <c r="K516" i="10" s="1"/>
  <c r="H520" i="11" l="1"/>
  <c r="L518" i="11"/>
  <c r="F517" i="10"/>
  <c r="F520" i="11"/>
  <c r="G520" i="11"/>
  <c r="K520" i="11" s="1"/>
  <c r="E521" i="11"/>
  <c r="C522" i="11"/>
  <c r="D521" i="11"/>
  <c r="H521" i="11" s="1"/>
  <c r="K519" i="11"/>
  <c r="I519" i="11"/>
  <c r="J519" i="11" s="1"/>
  <c r="L519" i="11" s="1"/>
  <c r="I516" i="10"/>
  <c r="J516" i="10" s="1"/>
  <c r="L516" i="10" s="1"/>
  <c r="D518" i="10"/>
  <c r="E518" i="10"/>
  <c r="F518" i="10" s="1"/>
  <c r="G517" i="10"/>
  <c r="K517" i="10" s="1"/>
  <c r="H517" i="10"/>
  <c r="F521" i="11" l="1"/>
  <c r="E522" i="11"/>
  <c r="D522" i="11"/>
  <c r="H522" i="11" s="1"/>
  <c r="C523" i="11"/>
  <c r="G521" i="11"/>
  <c r="I520" i="11"/>
  <c r="J520" i="11" s="1"/>
  <c r="L520" i="11" s="1"/>
  <c r="I517" i="10"/>
  <c r="J517" i="10" s="1"/>
  <c r="L517" i="10" s="1"/>
  <c r="D519" i="10"/>
  <c r="E519" i="10"/>
  <c r="G518" i="10"/>
  <c r="H518" i="10"/>
  <c r="K518" i="10"/>
  <c r="F522" i="11" l="1"/>
  <c r="F519" i="10"/>
  <c r="I521" i="11"/>
  <c r="J521" i="11" s="1"/>
  <c r="K521" i="11"/>
  <c r="D523" i="11"/>
  <c r="C524" i="11"/>
  <c r="E523" i="11"/>
  <c r="F523" i="11" s="1"/>
  <c r="G522" i="11"/>
  <c r="I518" i="10"/>
  <c r="J518" i="10" s="1"/>
  <c r="L518" i="10" s="1"/>
  <c r="H519" i="10"/>
  <c r="G519" i="10"/>
  <c r="K519" i="10" s="1"/>
  <c r="D520" i="10"/>
  <c r="E520" i="10"/>
  <c r="L521" i="11" l="1"/>
  <c r="F520" i="10"/>
  <c r="H523" i="11"/>
  <c r="I522" i="11"/>
  <c r="J522" i="11" s="1"/>
  <c r="K522" i="11"/>
  <c r="G523" i="11"/>
  <c r="E524" i="11"/>
  <c r="D524" i="11"/>
  <c r="H524" i="11" s="1"/>
  <c r="C525" i="11"/>
  <c r="H520" i="10"/>
  <c r="G520" i="10"/>
  <c r="I519" i="10"/>
  <c r="J519" i="10" s="1"/>
  <c r="L519" i="10" s="1"/>
  <c r="E521" i="10"/>
  <c r="D521" i="10"/>
  <c r="F524" i="11" l="1"/>
  <c r="L522" i="11"/>
  <c r="F521" i="10"/>
  <c r="I523" i="11"/>
  <c r="J523" i="11" s="1"/>
  <c r="E525" i="11"/>
  <c r="D525" i="11"/>
  <c r="C526" i="11"/>
  <c r="G524" i="11"/>
  <c r="K523" i="11"/>
  <c r="E522" i="10"/>
  <c r="D522" i="10"/>
  <c r="G521" i="10"/>
  <c r="H521" i="10"/>
  <c r="K520" i="10"/>
  <c r="I520" i="10"/>
  <c r="J520" i="10" s="1"/>
  <c r="F525" i="11" l="1"/>
  <c r="H525" i="11"/>
  <c r="I521" i="10"/>
  <c r="J521" i="10" s="1"/>
  <c r="L523" i="11"/>
  <c r="F522" i="10"/>
  <c r="K524" i="11"/>
  <c r="G525" i="11"/>
  <c r="I524" i="11"/>
  <c r="J524" i="11" s="1"/>
  <c r="L524" i="11" s="1"/>
  <c r="E526" i="11"/>
  <c r="C527" i="11"/>
  <c r="D526" i="11"/>
  <c r="H526" i="11" s="1"/>
  <c r="L520" i="10"/>
  <c r="K521" i="10"/>
  <c r="L521" i="10" s="1"/>
  <c r="E523" i="10"/>
  <c r="D523" i="10"/>
  <c r="G522" i="10"/>
  <c r="K522" i="10" s="1"/>
  <c r="H522" i="10"/>
  <c r="F526" i="11" l="1"/>
  <c r="F523" i="10"/>
  <c r="K525" i="11"/>
  <c r="G526" i="11"/>
  <c r="K526" i="11" s="1"/>
  <c r="D527" i="11"/>
  <c r="E527" i="11"/>
  <c r="F527" i="11" s="1"/>
  <c r="C528" i="11"/>
  <c r="I525" i="11"/>
  <c r="J525" i="11" s="1"/>
  <c r="L525" i="11" s="1"/>
  <c r="I522" i="10"/>
  <c r="J522" i="10" s="1"/>
  <c r="L522" i="10" s="1"/>
  <c r="D524" i="10"/>
  <c r="E524" i="10"/>
  <c r="F524" i="10" s="1"/>
  <c r="H523" i="10"/>
  <c r="G523" i="10"/>
  <c r="H527" i="11" l="1"/>
  <c r="G527" i="11"/>
  <c r="K527" i="11" s="1"/>
  <c r="D528" i="11"/>
  <c r="C529" i="11"/>
  <c r="E528" i="11"/>
  <c r="I526" i="11"/>
  <c r="J526" i="11" s="1"/>
  <c r="L526" i="11" s="1"/>
  <c r="K523" i="10"/>
  <c r="I523" i="10"/>
  <c r="J523" i="10" s="1"/>
  <c r="H524" i="10"/>
  <c r="G524" i="10"/>
  <c r="D525" i="10"/>
  <c r="E525" i="10"/>
  <c r="F528" i="11" l="1"/>
  <c r="F525" i="10"/>
  <c r="H528" i="11"/>
  <c r="D529" i="11"/>
  <c r="C530" i="11"/>
  <c r="E529" i="11"/>
  <c r="F529" i="11" s="1"/>
  <c r="I527" i="11"/>
  <c r="J527" i="11" s="1"/>
  <c r="L527" i="11" s="1"/>
  <c r="G528" i="11"/>
  <c r="I524" i="10"/>
  <c r="J524" i="10" s="1"/>
  <c r="G525" i="10"/>
  <c r="H525" i="10"/>
  <c r="D526" i="10"/>
  <c r="E526" i="10"/>
  <c r="F526" i="10" s="1"/>
  <c r="K524" i="10"/>
  <c r="L523" i="10"/>
  <c r="H529" i="11" l="1"/>
  <c r="L524" i="10"/>
  <c r="I528" i="11"/>
  <c r="J528" i="11" s="1"/>
  <c r="K528" i="11"/>
  <c r="G529" i="11"/>
  <c r="D530" i="11"/>
  <c r="E530" i="11"/>
  <c r="C531" i="11"/>
  <c r="I525" i="10"/>
  <c r="J525" i="10" s="1"/>
  <c r="H526" i="10"/>
  <c r="G526" i="10"/>
  <c r="K526" i="10" s="1"/>
  <c r="E527" i="10"/>
  <c r="D527" i="10"/>
  <c r="K525" i="10"/>
  <c r="L528" i="11" l="1"/>
  <c r="F530" i="11"/>
  <c r="F527" i="10"/>
  <c r="H530" i="11"/>
  <c r="L525" i="10"/>
  <c r="G530" i="11"/>
  <c r="K530" i="11" s="1"/>
  <c r="K529" i="11"/>
  <c r="D531" i="11"/>
  <c r="E531" i="11"/>
  <c r="C532" i="11"/>
  <c r="I529" i="11"/>
  <c r="J529" i="11" s="1"/>
  <c r="L529" i="11" s="1"/>
  <c r="D528" i="10"/>
  <c r="E528" i="10"/>
  <c r="F528" i="10" s="1"/>
  <c r="G527" i="10"/>
  <c r="H527" i="10"/>
  <c r="I527" i="10" s="1"/>
  <c r="J527" i="10" s="1"/>
  <c r="I526" i="10"/>
  <c r="J526" i="10" s="1"/>
  <c r="L526" i="10" s="1"/>
  <c r="F531" i="11" l="1"/>
  <c r="H531" i="11"/>
  <c r="D532" i="11"/>
  <c r="E532" i="11"/>
  <c r="F532" i="11" s="1"/>
  <c r="C533" i="11"/>
  <c r="I530" i="11"/>
  <c r="J530" i="11" s="1"/>
  <c r="L530" i="11" s="1"/>
  <c r="G531" i="11"/>
  <c r="K527" i="10"/>
  <c r="L527" i="10" s="1"/>
  <c r="H528" i="10"/>
  <c r="G528" i="10"/>
  <c r="E529" i="10"/>
  <c r="D529" i="10"/>
  <c r="F529" i="10" l="1"/>
  <c r="H532" i="11"/>
  <c r="I531" i="11"/>
  <c r="J531" i="11" s="1"/>
  <c r="K531" i="11"/>
  <c r="E533" i="11"/>
  <c r="C534" i="11"/>
  <c r="D533" i="11"/>
  <c r="G532" i="11"/>
  <c r="K528" i="10"/>
  <c r="D530" i="10"/>
  <c r="E530" i="10"/>
  <c r="G529" i="10"/>
  <c r="H529" i="10"/>
  <c r="I528" i="10"/>
  <c r="J528" i="10" s="1"/>
  <c r="F530" i="10" l="1"/>
  <c r="H533" i="11"/>
  <c r="L531" i="11"/>
  <c r="F533" i="11"/>
  <c r="K532" i="11"/>
  <c r="L528" i="10"/>
  <c r="I532" i="11"/>
  <c r="J532" i="11" s="1"/>
  <c r="L532" i="11" s="1"/>
  <c r="E534" i="11"/>
  <c r="C535" i="11"/>
  <c r="D534" i="11"/>
  <c r="H534" i="11" s="1"/>
  <c r="G533" i="11"/>
  <c r="I529" i="10"/>
  <c r="J529" i="10" s="1"/>
  <c r="K529" i="10"/>
  <c r="D531" i="10"/>
  <c r="E531" i="10"/>
  <c r="F531" i="10" s="1"/>
  <c r="G530" i="10"/>
  <c r="H530" i="10"/>
  <c r="F534" i="11" l="1"/>
  <c r="I530" i="10"/>
  <c r="J530" i="10" s="1"/>
  <c r="I533" i="11"/>
  <c r="J533" i="11" s="1"/>
  <c r="K533" i="11"/>
  <c r="D535" i="11"/>
  <c r="C536" i="11"/>
  <c r="E535" i="11"/>
  <c r="F535" i="11" s="1"/>
  <c r="G534" i="11"/>
  <c r="K530" i="10"/>
  <c r="L530" i="10" s="1"/>
  <c r="D532" i="10"/>
  <c r="E532" i="10"/>
  <c r="F532" i="10" s="1"/>
  <c r="H531" i="10"/>
  <c r="G531" i="10"/>
  <c r="L529" i="10"/>
  <c r="L533" i="11" l="1"/>
  <c r="H535" i="11"/>
  <c r="K534" i="11"/>
  <c r="I534" i="11"/>
  <c r="J534" i="11" s="1"/>
  <c r="L534" i="11" s="1"/>
  <c r="G535" i="11"/>
  <c r="D536" i="11"/>
  <c r="C537" i="11"/>
  <c r="E536" i="11"/>
  <c r="F536" i="11" s="1"/>
  <c r="I531" i="10"/>
  <c r="J531" i="10" s="1"/>
  <c r="K531" i="10"/>
  <c r="D533" i="10"/>
  <c r="E533" i="10"/>
  <c r="F533" i="10" s="1"/>
  <c r="H532" i="10"/>
  <c r="G532" i="10"/>
  <c r="H536" i="11" l="1"/>
  <c r="L531" i="10"/>
  <c r="G536" i="11"/>
  <c r="D537" i="11"/>
  <c r="E537" i="11"/>
  <c r="C538" i="11"/>
  <c r="I535" i="11"/>
  <c r="J535" i="11" s="1"/>
  <c r="K535" i="11"/>
  <c r="I532" i="10"/>
  <c r="J532" i="10" s="1"/>
  <c r="D534" i="10"/>
  <c r="E534" i="10"/>
  <c r="F534" i="10" s="1"/>
  <c r="K532" i="10"/>
  <c r="L532" i="10" s="1"/>
  <c r="G533" i="10"/>
  <c r="H533" i="10"/>
  <c r="L535" i="11" l="1"/>
  <c r="F537" i="11"/>
  <c r="H537" i="11"/>
  <c r="I536" i="11"/>
  <c r="J536" i="11" s="1"/>
  <c r="E538" i="11"/>
  <c r="C539" i="11"/>
  <c r="D538" i="11"/>
  <c r="G537" i="11"/>
  <c r="K536" i="11"/>
  <c r="K533" i="10"/>
  <c r="I533" i="10"/>
  <c r="J533" i="10" s="1"/>
  <c r="E535" i="10"/>
  <c r="D535" i="10"/>
  <c r="G534" i="10"/>
  <c r="H534" i="10"/>
  <c r="H538" i="11" l="1"/>
  <c r="L536" i="11"/>
  <c r="F538" i="11"/>
  <c r="F535" i="10"/>
  <c r="L533" i="10"/>
  <c r="I534" i="10"/>
  <c r="J534" i="10" s="1"/>
  <c r="I537" i="11"/>
  <c r="J537" i="11" s="1"/>
  <c r="K537" i="11"/>
  <c r="G538" i="11"/>
  <c r="K538" i="11" s="1"/>
  <c r="C540" i="11"/>
  <c r="E539" i="11"/>
  <c r="D539" i="11"/>
  <c r="K534" i="10"/>
  <c r="D536" i="10"/>
  <c r="E536" i="10"/>
  <c r="F536" i="10" s="1"/>
  <c r="H535" i="10"/>
  <c r="G535" i="10"/>
  <c r="L537" i="11" l="1"/>
  <c r="F539" i="11"/>
  <c r="L534" i="10"/>
  <c r="H539" i="11"/>
  <c r="C541" i="11"/>
  <c r="E540" i="11"/>
  <c r="D540" i="11"/>
  <c r="G539" i="11"/>
  <c r="I538" i="11"/>
  <c r="J538" i="11" s="1"/>
  <c r="L538" i="11" s="1"/>
  <c r="I535" i="10"/>
  <c r="J535" i="10" s="1"/>
  <c r="K535" i="10"/>
  <c r="E537" i="10"/>
  <c r="D537" i="10"/>
  <c r="H536" i="10"/>
  <c r="G536" i="10"/>
  <c r="K536" i="10" s="1"/>
  <c r="F540" i="11" l="1"/>
  <c r="H540" i="11"/>
  <c r="F537" i="10"/>
  <c r="K539" i="11"/>
  <c r="I539" i="11"/>
  <c r="J539" i="11" s="1"/>
  <c r="L539" i="11" s="1"/>
  <c r="G540" i="11"/>
  <c r="K540" i="11" s="1"/>
  <c r="C542" i="11"/>
  <c r="D541" i="11"/>
  <c r="E541" i="11"/>
  <c r="F541" i="11" s="1"/>
  <c r="L535" i="10"/>
  <c r="G537" i="10"/>
  <c r="K537" i="10" s="1"/>
  <c r="H537" i="10"/>
  <c r="I536" i="10"/>
  <c r="J536" i="10" s="1"/>
  <c r="L536" i="10" s="1"/>
  <c r="D538" i="10"/>
  <c r="E538" i="10"/>
  <c r="F538" i="10" s="1"/>
  <c r="I537" i="10" l="1"/>
  <c r="J537" i="10" s="1"/>
  <c r="H541" i="11"/>
  <c r="C543" i="11"/>
  <c r="E542" i="11"/>
  <c r="D542" i="11"/>
  <c r="H542" i="11" s="1"/>
  <c r="G541" i="11"/>
  <c r="K541" i="11" s="1"/>
  <c r="I540" i="11"/>
  <c r="J540" i="11" s="1"/>
  <c r="L540" i="11" s="1"/>
  <c r="G538" i="10"/>
  <c r="H538" i="10"/>
  <c r="E539" i="10"/>
  <c r="D539" i="10"/>
  <c r="L537" i="10"/>
  <c r="F542" i="11" l="1"/>
  <c r="F539" i="10"/>
  <c r="I538" i="10"/>
  <c r="J538" i="10" s="1"/>
  <c r="I541" i="11"/>
  <c r="J541" i="11" s="1"/>
  <c r="L541" i="11" s="1"/>
  <c r="G542" i="11"/>
  <c r="K542" i="11" s="1"/>
  <c r="E543" i="11"/>
  <c r="D543" i="11"/>
  <c r="H543" i="11" s="1"/>
  <c r="C544" i="11"/>
  <c r="H539" i="10"/>
  <c r="G539" i="10"/>
  <c r="K539" i="10" s="1"/>
  <c r="E540" i="10"/>
  <c r="D540" i="10"/>
  <c r="K538" i="10"/>
  <c r="L538" i="10" s="1"/>
  <c r="F543" i="11" l="1"/>
  <c r="F540" i="10"/>
  <c r="E544" i="11"/>
  <c r="C545" i="11"/>
  <c r="D544" i="11"/>
  <c r="H544" i="11" s="1"/>
  <c r="I542" i="11"/>
  <c r="J542" i="11" s="1"/>
  <c r="L542" i="11" s="1"/>
  <c r="G543" i="11"/>
  <c r="K543" i="11" s="1"/>
  <c r="D541" i="10"/>
  <c r="E541" i="10"/>
  <c r="G540" i="10"/>
  <c r="H540" i="10"/>
  <c r="I540" i="10" s="1"/>
  <c r="J540" i="10" s="1"/>
  <c r="I539" i="10"/>
  <c r="J539" i="10" s="1"/>
  <c r="L539" i="10" s="1"/>
  <c r="F544" i="11" l="1"/>
  <c r="F541" i="10"/>
  <c r="I543" i="11"/>
  <c r="J543" i="11" s="1"/>
  <c r="L543" i="11" s="1"/>
  <c r="E545" i="11"/>
  <c r="C546" i="11"/>
  <c r="D545" i="11"/>
  <c r="G544" i="11"/>
  <c r="K540" i="10"/>
  <c r="L540" i="10" s="1"/>
  <c r="H541" i="10"/>
  <c r="G541" i="10"/>
  <c r="K541" i="10" s="1"/>
  <c r="E542" i="10"/>
  <c r="D542" i="10"/>
  <c r="H545" i="11" l="1"/>
  <c r="F545" i="11"/>
  <c r="F542" i="10"/>
  <c r="K544" i="11"/>
  <c r="I544" i="11"/>
  <c r="J544" i="11" s="1"/>
  <c r="L544" i="11" s="1"/>
  <c r="D546" i="11"/>
  <c r="C547" i="11"/>
  <c r="E546" i="11"/>
  <c r="F546" i="11" s="1"/>
  <c r="G545" i="11"/>
  <c r="K545" i="11" s="1"/>
  <c r="E543" i="10"/>
  <c r="D543" i="10"/>
  <c r="G542" i="10"/>
  <c r="K542" i="10" s="1"/>
  <c r="H542" i="10"/>
  <c r="I542" i="10" s="1"/>
  <c r="J542" i="10" s="1"/>
  <c r="I541" i="10"/>
  <c r="J541" i="10" s="1"/>
  <c r="L541" i="10" s="1"/>
  <c r="L542" i="10" l="1"/>
  <c r="F543" i="10"/>
  <c r="H546" i="11"/>
  <c r="I545" i="11"/>
  <c r="J545" i="11" s="1"/>
  <c r="L545" i="11" s="1"/>
  <c r="G546" i="11"/>
  <c r="E547" i="11"/>
  <c r="D547" i="11"/>
  <c r="H547" i="11" s="1"/>
  <c r="C548" i="11"/>
  <c r="D544" i="10"/>
  <c r="E544" i="10"/>
  <c r="H543" i="10"/>
  <c r="G543" i="10"/>
  <c r="F547" i="11" l="1"/>
  <c r="F544" i="10"/>
  <c r="D548" i="11"/>
  <c r="C549" i="11"/>
  <c r="E548" i="11"/>
  <c r="F548" i="11" s="1"/>
  <c r="I546" i="11"/>
  <c r="J546" i="11" s="1"/>
  <c r="G547" i="11"/>
  <c r="K546" i="11"/>
  <c r="K543" i="10"/>
  <c r="I543" i="10"/>
  <c r="J543" i="10" s="1"/>
  <c r="G544" i="10"/>
  <c r="H544" i="10"/>
  <c r="E545" i="10"/>
  <c r="F545" i="10" s="1"/>
  <c r="D545" i="10"/>
  <c r="L546" i="11" l="1"/>
  <c r="H548" i="11"/>
  <c r="L543" i="10"/>
  <c r="K547" i="11"/>
  <c r="I547" i="11"/>
  <c r="J547" i="11" s="1"/>
  <c r="L547" i="11" s="1"/>
  <c r="G548" i="11"/>
  <c r="K548" i="11" s="1"/>
  <c r="E549" i="11"/>
  <c r="D549" i="11"/>
  <c r="C550" i="11"/>
  <c r="D546" i="10"/>
  <c r="E546" i="10"/>
  <c r="F546" i="10" s="1"/>
  <c r="G545" i="10"/>
  <c r="K545" i="10" s="1"/>
  <c r="H545" i="10"/>
  <c r="I544" i="10"/>
  <c r="J544" i="10" s="1"/>
  <c r="K544" i="10"/>
  <c r="I545" i="10" l="1"/>
  <c r="J545" i="10" s="1"/>
  <c r="F549" i="11"/>
  <c r="H549" i="11"/>
  <c r="L545" i="10"/>
  <c r="D550" i="11"/>
  <c r="E550" i="11"/>
  <c r="C551" i="11"/>
  <c r="G549" i="11"/>
  <c r="I548" i="11"/>
  <c r="J548" i="11" s="1"/>
  <c r="L548" i="11" s="1"/>
  <c r="L544" i="10"/>
  <c r="G546" i="10"/>
  <c r="H546" i="10"/>
  <c r="E547" i="10"/>
  <c r="D547" i="10"/>
  <c r="H550" i="11" l="1"/>
  <c r="I546" i="10"/>
  <c r="J546" i="10" s="1"/>
  <c r="F550" i="11"/>
  <c r="F547" i="10"/>
  <c r="I549" i="11"/>
  <c r="J549" i="11" s="1"/>
  <c r="K549" i="11"/>
  <c r="C552" i="11"/>
  <c r="E551" i="11"/>
  <c r="D551" i="11"/>
  <c r="H551" i="11" s="1"/>
  <c r="G550" i="11"/>
  <c r="D548" i="10"/>
  <c r="E548" i="10"/>
  <c r="F548" i="10" s="1"/>
  <c r="H547" i="10"/>
  <c r="G547" i="10"/>
  <c r="K547" i="10" s="1"/>
  <c r="K546" i="10"/>
  <c r="L546" i="10" s="1"/>
  <c r="L549" i="11" l="1"/>
  <c r="F551" i="11"/>
  <c r="I550" i="11"/>
  <c r="J550" i="11" s="1"/>
  <c r="K550" i="11"/>
  <c r="G551" i="11"/>
  <c r="K551" i="11" s="1"/>
  <c r="D552" i="11"/>
  <c r="E552" i="11"/>
  <c r="F552" i="11" s="1"/>
  <c r="C553" i="11"/>
  <c r="I547" i="10"/>
  <c r="J547" i="10" s="1"/>
  <c r="L547" i="10" s="1"/>
  <c r="H548" i="10"/>
  <c r="G548" i="10"/>
  <c r="D549" i="10"/>
  <c r="E549" i="10"/>
  <c r="F549" i="10" s="1"/>
  <c r="L550" i="11" l="1"/>
  <c r="H552" i="11"/>
  <c r="D553" i="11"/>
  <c r="C554" i="11"/>
  <c r="E553" i="11"/>
  <c r="F553" i="11" s="1"/>
  <c r="G552" i="11"/>
  <c r="K552" i="11" s="1"/>
  <c r="I551" i="11"/>
  <c r="J551" i="11" s="1"/>
  <c r="L551" i="11" s="1"/>
  <c r="I548" i="10"/>
  <c r="J548" i="10" s="1"/>
  <c r="H549" i="10"/>
  <c r="G549" i="10"/>
  <c r="D550" i="10"/>
  <c r="E550" i="10"/>
  <c r="F550" i="10" s="1"/>
  <c r="K548" i="10"/>
  <c r="H553" i="11" l="1"/>
  <c r="L548" i="10"/>
  <c r="K549" i="10"/>
  <c r="I552" i="11"/>
  <c r="J552" i="11" s="1"/>
  <c r="L552" i="11" s="1"/>
  <c r="G553" i="11"/>
  <c r="C555" i="11"/>
  <c r="E554" i="11"/>
  <c r="D554" i="11"/>
  <c r="E551" i="10"/>
  <c r="D551" i="10"/>
  <c r="G550" i="10"/>
  <c r="K550" i="10" s="1"/>
  <c r="H550" i="10"/>
  <c r="I549" i="10"/>
  <c r="J549" i="10" s="1"/>
  <c r="L549" i="10" s="1"/>
  <c r="F554" i="11" l="1"/>
  <c r="F551" i="10"/>
  <c r="H554" i="11"/>
  <c r="I550" i="10"/>
  <c r="J550" i="10" s="1"/>
  <c r="K553" i="11"/>
  <c r="G554" i="11"/>
  <c r="D555" i="11"/>
  <c r="E555" i="11"/>
  <c r="F555" i="11" s="1"/>
  <c r="C556" i="11"/>
  <c r="I553" i="11"/>
  <c r="J553" i="11" s="1"/>
  <c r="L553" i="11" s="1"/>
  <c r="L550" i="10"/>
  <c r="E552" i="10"/>
  <c r="D552" i="10"/>
  <c r="H551" i="10"/>
  <c r="G551" i="10"/>
  <c r="K551" i="10" s="1"/>
  <c r="F552" i="10" l="1"/>
  <c r="H555" i="11"/>
  <c r="D556" i="11"/>
  <c r="E556" i="11"/>
  <c r="F556" i="11" s="1"/>
  <c r="C557" i="11"/>
  <c r="G555" i="11"/>
  <c r="I554" i="11"/>
  <c r="J554" i="11" s="1"/>
  <c r="K554" i="11"/>
  <c r="I551" i="10"/>
  <c r="J551" i="10" s="1"/>
  <c r="L551" i="10" s="1"/>
  <c r="D553" i="10"/>
  <c r="E553" i="10"/>
  <c r="F553" i="10" s="1"/>
  <c r="H552" i="10"/>
  <c r="G552" i="10"/>
  <c r="L554" i="11" l="1"/>
  <c r="H556" i="11"/>
  <c r="K552" i="10"/>
  <c r="I555" i="11"/>
  <c r="J555" i="11" s="1"/>
  <c r="K555" i="11"/>
  <c r="E557" i="11"/>
  <c r="D557" i="11"/>
  <c r="C558" i="11"/>
  <c r="G556" i="11"/>
  <c r="I552" i="10"/>
  <c r="J552" i="10" s="1"/>
  <c r="L552" i="10" s="1"/>
  <c r="H553" i="10"/>
  <c r="G553" i="10"/>
  <c r="E554" i="10"/>
  <c r="D554" i="10"/>
  <c r="H557" i="11" l="1"/>
  <c r="L555" i="11"/>
  <c r="F554" i="10"/>
  <c r="F557" i="11"/>
  <c r="K556" i="11"/>
  <c r="I556" i="11"/>
  <c r="J556" i="11" s="1"/>
  <c r="L556" i="11" s="1"/>
  <c r="D558" i="11"/>
  <c r="E558" i="11"/>
  <c r="F558" i="11" s="1"/>
  <c r="G557" i="11"/>
  <c r="K557" i="11" s="1"/>
  <c r="G554" i="10"/>
  <c r="H554" i="10"/>
  <c r="E555" i="10"/>
  <c r="D555" i="10"/>
  <c r="I553" i="10"/>
  <c r="J553" i="10" s="1"/>
  <c r="K553" i="10"/>
  <c r="I554" i="10" l="1"/>
  <c r="J554" i="10" s="1"/>
  <c r="F555" i="10"/>
  <c r="H558" i="11"/>
  <c r="K554" i="10"/>
  <c r="L554" i="10" s="1"/>
  <c r="I557" i="11"/>
  <c r="J557" i="11" s="1"/>
  <c r="L557" i="11" s="1"/>
  <c r="G558" i="11"/>
  <c r="K558" i="11" s="1"/>
  <c r="L553" i="10"/>
  <c r="G555" i="10"/>
  <c r="H555" i="10"/>
  <c r="D556" i="10"/>
  <c r="E556" i="10"/>
  <c r="F556" i="10" l="1"/>
  <c r="I558" i="11"/>
  <c r="J558" i="11" s="1"/>
  <c r="L558" i="11" s="1"/>
  <c r="G556" i="10"/>
  <c r="K556" i="10" s="1"/>
  <c r="H556" i="10"/>
  <c r="E557" i="10"/>
  <c r="D557" i="10"/>
  <c r="I555" i="10"/>
  <c r="J555" i="10" s="1"/>
  <c r="K555" i="10"/>
  <c r="F557" i="10" l="1"/>
  <c r="H557" i="10"/>
  <c r="G557" i="10"/>
  <c r="K557" i="10" s="1"/>
  <c r="L555" i="10"/>
  <c r="D558" i="10"/>
  <c r="E558" i="10"/>
  <c r="F558" i="10" s="1"/>
  <c r="I556" i="10"/>
  <c r="J556" i="10" s="1"/>
  <c r="L556" i="10" s="1"/>
  <c r="G558" i="10" l="1"/>
  <c r="H558" i="10"/>
  <c r="I557" i="10"/>
  <c r="J557" i="10" s="1"/>
  <c r="L557" i="10" s="1"/>
  <c r="I558" i="10" l="1"/>
  <c r="J558" i="10" s="1"/>
  <c r="K558" i="10"/>
  <c r="L558" i="10" s="1"/>
</calcChain>
</file>

<file path=xl/sharedStrings.xml><?xml version="1.0" encoding="utf-8"?>
<sst xmlns="http://schemas.openxmlformats.org/spreadsheetml/2006/main" count="377" uniqueCount="332">
  <si>
    <t>pH</t>
    <phoneticPr fontId="1" type="noConversion"/>
  </si>
  <si>
    <t>pH-ori</t>
    <phoneticPr fontId="1" type="noConversion"/>
  </si>
  <si>
    <t>Vol-titrate / mL</t>
    <phoneticPr fontId="1" type="noConversion"/>
  </si>
  <si>
    <t>Vol-total / mL</t>
    <phoneticPr fontId="1" type="noConversion"/>
  </si>
  <si>
    <t>~[HA] / M</t>
    <phoneticPr fontId="1" type="noConversion"/>
  </si>
  <si>
    <t>DeltaV / mL</t>
    <phoneticPr fontId="1" type="noConversion"/>
  </si>
  <si>
    <r>
      <rPr>
        <sz val="12"/>
        <rFont val="Microsoft JhengHei Light"/>
        <family val="2"/>
        <charset val="136"/>
      </rPr>
      <t>鹼解離常數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a</t>
    </r>
    <phoneticPr fontId="1" type="noConversion"/>
  </si>
  <si>
    <r>
      <rPr>
        <sz val="12"/>
        <rFont val="Microsoft JhengHei Light"/>
        <family val="2"/>
        <charset val="136"/>
      </rPr>
      <t>酸溶液體積</t>
    </r>
    <r>
      <rPr>
        <sz val="12"/>
        <rFont val="Times New Roman"/>
        <family val="1"/>
      </rPr>
      <t xml:space="preserve"> / mL</t>
    </r>
    <phoneticPr fontId="1" type="noConversion"/>
  </si>
  <si>
    <r>
      <rPr>
        <sz val="12"/>
        <rFont val="Microsoft JhengHei Light"/>
        <family val="2"/>
        <charset val="136"/>
      </rPr>
      <t>酸溶液濃度</t>
    </r>
    <r>
      <rPr>
        <sz val="12"/>
        <rFont val="Times New Roman"/>
        <family val="1"/>
      </rPr>
      <t xml:space="preserve"> / M</t>
    </r>
    <phoneticPr fontId="1" type="noConversion"/>
  </si>
  <si>
    <r>
      <rPr>
        <sz val="12"/>
        <rFont val="Microsoft JhengHei Light"/>
        <family val="2"/>
        <charset val="136"/>
      </rPr>
      <t>酸解離常數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a</t>
    </r>
    <phoneticPr fontId="1" type="noConversion"/>
  </si>
  <si>
    <r>
      <rPr>
        <sz val="12"/>
        <rFont val="Microsoft JhengHei Light"/>
        <family val="2"/>
        <charset val="136"/>
      </rPr>
      <t>鹼溶液濃度</t>
    </r>
    <r>
      <rPr>
        <sz val="12"/>
        <rFont val="Times New Roman"/>
        <family val="1"/>
      </rPr>
      <t xml:space="preserve"> / M</t>
    </r>
    <phoneticPr fontId="1" type="noConversion"/>
  </si>
  <si>
    <r>
      <rPr>
        <sz val="12"/>
        <rFont val="Microsoft JhengHei Light"/>
        <family val="2"/>
        <charset val="136"/>
      </rPr>
      <t>共軛鹼濃度</t>
    </r>
    <r>
      <rPr>
        <sz val="12"/>
        <rFont val="Times New Roman"/>
        <family val="1"/>
      </rPr>
      <t xml:space="preserve"> / M</t>
    </r>
    <phoneticPr fontId="1" type="noConversion"/>
  </si>
  <si>
    <r>
      <rPr>
        <sz val="12"/>
        <rFont val="Microsoft JhengHei Light"/>
        <family val="2"/>
        <charset val="136"/>
      </rPr>
      <t>鹼解離常數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b</t>
    </r>
    <phoneticPr fontId="1" type="noConversion"/>
  </si>
  <si>
    <r>
      <rPr>
        <sz val="12"/>
        <rFont val="微軟正黑體"/>
        <family val="2"/>
        <charset val="136"/>
      </rPr>
      <t>滴定總體積</t>
    </r>
    <phoneticPr fontId="1" type="noConversion"/>
  </si>
  <si>
    <r>
      <rPr>
        <sz val="12"/>
        <rFont val="微軟正黑體"/>
        <family val="2"/>
        <charset val="136"/>
      </rPr>
      <t>強酸滴定液體積</t>
    </r>
    <phoneticPr fontId="1" type="noConversion"/>
  </si>
  <si>
    <r>
      <rPr>
        <sz val="12"/>
        <rFont val="微軟正黑體"/>
        <family val="2"/>
        <charset val="136"/>
      </rPr>
      <t>弱鹼的趨近濃度</t>
    </r>
    <phoneticPr fontId="1" type="noConversion"/>
  </si>
  <si>
    <r>
      <rPr>
        <sz val="12"/>
        <rFont val="微軟正黑體"/>
        <family val="2"/>
        <charset val="136"/>
      </rPr>
      <t>共軛酸的趨近濃度</t>
    </r>
    <phoneticPr fontId="1" type="noConversion"/>
  </si>
  <si>
    <r>
      <rPr>
        <sz val="12"/>
        <rFont val="微軟正黑體"/>
        <family val="2"/>
        <charset val="136"/>
      </rPr>
      <t>滴定液</t>
    </r>
    <r>
      <rPr>
        <sz val="12"/>
        <rFont val="Times New Roman"/>
        <family val="1"/>
      </rPr>
      <t>H</t>
    </r>
    <r>
      <rPr>
        <vertAlign val="superscript"/>
        <sz val="12"/>
        <rFont val="Times New Roman"/>
        <family val="1"/>
      </rPr>
      <t>+</t>
    </r>
    <r>
      <rPr>
        <sz val="12"/>
        <rFont val="微軟正黑體"/>
        <family val="2"/>
        <charset val="136"/>
      </rPr>
      <t>毫莫耳</t>
    </r>
    <phoneticPr fontId="1" type="noConversion"/>
  </si>
  <si>
    <r>
      <t>H</t>
    </r>
    <r>
      <rPr>
        <vertAlign val="superscript"/>
        <sz val="12"/>
        <rFont val="Times New Roman"/>
        <family val="1"/>
      </rPr>
      <t>+</t>
    </r>
    <r>
      <rPr>
        <sz val="12"/>
        <rFont val="微軟正黑體"/>
        <family val="2"/>
        <charset val="136"/>
      </rPr>
      <t>的未知濃度</t>
    </r>
    <phoneticPr fontId="1" type="noConversion"/>
  </si>
  <si>
    <r>
      <rPr>
        <sz val="12"/>
        <rFont val="微軟正黑體"/>
        <family val="2"/>
        <charset val="136"/>
      </rPr>
      <t>紅色曲線的</t>
    </r>
    <r>
      <rPr>
        <sz val="12"/>
        <rFont val="Times New Roman"/>
        <family val="1"/>
      </rPr>
      <t>pH</t>
    </r>
    <phoneticPr fontId="1" type="noConversion"/>
  </si>
  <si>
    <r>
      <rPr>
        <sz val="12"/>
        <rFont val="微軟正黑體"/>
        <family val="2"/>
        <charset val="136"/>
      </rPr>
      <t>水的解離常數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w</t>
    </r>
    <phoneticPr fontId="1" type="noConversion"/>
  </si>
  <si>
    <r>
      <rPr>
        <sz val="12"/>
        <rFont val="Microsoft JhengHei Light"/>
        <family val="2"/>
        <charset val="136"/>
      </rPr>
      <t>共軛酸濃度</t>
    </r>
    <r>
      <rPr>
        <sz val="12"/>
        <rFont val="Times New Roman"/>
        <family val="1"/>
      </rPr>
      <t xml:space="preserve"> / M</t>
    </r>
    <phoneticPr fontId="1" type="noConversion"/>
  </si>
  <si>
    <t>Titate OH- / mmol</t>
    <phoneticPr fontId="1" type="noConversion"/>
  </si>
  <si>
    <t>"x"  / M</t>
    <phoneticPr fontId="1" type="noConversion"/>
  </si>
  <si>
    <r>
      <t>Titate H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 xml:space="preserve"> / mmol</t>
    </r>
    <phoneticPr fontId="1" type="noConversion"/>
  </si>
  <si>
    <r>
      <t>[H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>] (tmp) / M</t>
    </r>
    <phoneticPr fontId="1" type="noConversion"/>
  </si>
  <si>
    <t>~[BOH] / M</t>
    <phoneticPr fontId="1" type="noConversion"/>
  </si>
  <si>
    <r>
      <t>~[B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>] /M</t>
    </r>
    <phoneticPr fontId="1" type="noConversion"/>
  </si>
  <si>
    <r>
      <t>[H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>] (tmp)  / M</t>
    </r>
    <phoneticPr fontId="1" type="noConversion"/>
  </si>
  <si>
    <r>
      <t>[OH</t>
    </r>
    <r>
      <rPr>
        <vertAlign val="superscript"/>
        <sz val="12"/>
        <rFont val="Times New Roman"/>
        <family val="1"/>
      </rPr>
      <t>-</t>
    </r>
    <r>
      <rPr>
        <sz val="12"/>
        <rFont val="Times New Roman"/>
        <family val="1"/>
      </rPr>
      <t>]  (tmp) / M</t>
    </r>
    <phoneticPr fontId="1" type="noConversion"/>
  </si>
  <si>
    <r>
      <t>[OH</t>
    </r>
    <r>
      <rPr>
        <vertAlign val="superscript"/>
        <sz val="12"/>
        <rFont val="Times New Roman"/>
        <family val="1"/>
      </rPr>
      <t>-</t>
    </r>
    <r>
      <rPr>
        <sz val="12"/>
        <rFont val="Times New Roman"/>
        <family val="1"/>
      </rPr>
      <t>]  (tmp)  / M</t>
    </r>
    <phoneticPr fontId="1" type="noConversion"/>
  </si>
  <si>
    <r>
      <rPr>
        <sz val="12"/>
        <rFont val="Microsoft JhengHei Light"/>
        <family val="2"/>
        <charset val="136"/>
      </rPr>
      <t>強鹼溶液濃度</t>
    </r>
    <r>
      <rPr>
        <sz val="12"/>
        <rFont val="Times New Roman"/>
        <family val="1"/>
      </rPr>
      <t xml:space="preserve"> / M</t>
    </r>
    <phoneticPr fontId="1" type="noConversion"/>
  </si>
  <si>
    <r>
      <rPr>
        <sz val="12"/>
        <rFont val="Microsoft JhengHei Light"/>
        <family val="2"/>
        <charset val="136"/>
      </rPr>
      <t>強酸</t>
    </r>
    <r>
      <rPr>
        <sz val="12"/>
        <rFont val="新細明體"/>
        <family val="2"/>
        <charset val="136"/>
      </rPr>
      <t>溶液</t>
    </r>
    <r>
      <rPr>
        <sz val="12"/>
        <rFont val="Microsoft JhengHei Light"/>
        <family val="2"/>
        <charset val="136"/>
      </rPr>
      <t>濃度</t>
    </r>
    <r>
      <rPr>
        <sz val="12"/>
        <rFont val="Times New Roman"/>
        <family val="1"/>
      </rPr>
      <t xml:space="preserve"> / M</t>
    </r>
    <phoneticPr fontId="1" type="noConversion"/>
  </si>
  <si>
    <r>
      <rPr>
        <sz val="12"/>
        <rFont val="Microsoft JhengHei Light"/>
        <family val="2"/>
        <charset val="136"/>
      </rPr>
      <t>鹼溶液體積</t>
    </r>
    <r>
      <rPr>
        <sz val="12"/>
        <rFont val="Times New Roman"/>
        <family val="1"/>
      </rPr>
      <t xml:space="preserve"> / mL</t>
    </r>
    <phoneticPr fontId="1" type="noConversion"/>
  </si>
  <si>
    <t>Acid</t>
  </si>
  <si>
    <t>Name</t>
  </si>
  <si>
    <t>Formula</t>
  </si>
  <si>
    <t>Large</t>
  </si>
  <si>
    <t>Perchloric acid</t>
  </si>
  <si>
    <t>Perchlorate ion</t>
  </si>
  <si>
    <t>Hydroiodic acid</t>
  </si>
  <si>
    <t>HI</t>
  </si>
  <si>
    <t>Iodide</t>
  </si>
  <si>
    <t>Hydrobromic acid</t>
  </si>
  <si>
    <t>HBr</t>
  </si>
  <si>
    <t>Bromide</t>
  </si>
  <si>
    <t>Hydrochloric acid</t>
  </si>
  <si>
    <t>HCl</t>
  </si>
  <si>
    <t>Chloride</t>
  </si>
  <si>
    <t>Sulfuric acid</t>
  </si>
  <si>
    <t>Hydrogen sulfate ion</t>
  </si>
  <si>
    <t>Nitric acid</t>
  </si>
  <si>
    <t>Nitrate ion</t>
  </si>
  <si>
    <t>--------</t>
  </si>
  <si>
    <t>Hydronium ion</t>
  </si>
  <si>
    <t>Water</t>
  </si>
  <si>
    <t>Oxalic acid</t>
  </si>
  <si>
    <t>Hydrogen oxalate ion</t>
  </si>
  <si>
    <t>Sulfurous acid</t>
  </si>
  <si>
    <t>Hydrogen sulfite ion</t>
  </si>
  <si>
    <t>Sulfate ion</t>
  </si>
  <si>
    <t>Phosphoric acid</t>
  </si>
  <si>
    <t>Dihydrogen phosphate ion</t>
  </si>
  <si>
    <t>Nitrous acid</t>
  </si>
  <si>
    <t>Nitrite ion</t>
  </si>
  <si>
    <t>Hydrofluoric acid</t>
  </si>
  <si>
    <t>HF</t>
  </si>
  <si>
    <t>Fluoride ion</t>
  </si>
  <si>
    <t>Methanoic acid</t>
  </si>
  <si>
    <t>Methanoate ion</t>
  </si>
  <si>
    <t>Benzoic acid</t>
  </si>
  <si>
    <t>Benzoate ion</t>
  </si>
  <si>
    <t>Oxalate ion</t>
  </si>
  <si>
    <t>Ethanoic acid</t>
  </si>
  <si>
    <t>Ethanoate (acetate) ion</t>
  </si>
  <si>
    <t>Carbonic acid</t>
  </si>
  <si>
    <t>Hydrogen carbonate ion</t>
  </si>
  <si>
    <t>Hydrosulfuric acid</t>
  </si>
  <si>
    <t>HS-</t>
  </si>
  <si>
    <t>Hydrogen sulfide ion</t>
  </si>
  <si>
    <t>Hydrogen phosphate ion</t>
  </si>
  <si>
    <t>Sulfite ion</t>
  </si>
  <si>
    <t>Hypochlorous acid</t>
  </si>
  <si>
    <t>HClO</t>
  </si>
  <si>
    <t>Hypochlorite ion</t>
  </si>
  <si>
    <t>Hydrocyanic acid</t>
  </si>
  <si>
    <t>HCN</t>
  </si>
  <si>
    <t>Cyanide ion</t>
  </si>
  <si>
    <t>Ammonium ion</t>
  </si>
  <si>
    <t>Ammonia</t>
  </si>
  <si>
    <t>Boric acid</t>
  </si>
  <si>
    <t>Dihydrogen carbonate ion</t>
  </si>
  <si>
    <t>Carbonate ion</t>
  </si>
  <si>
    <t>Phosphate ion</t>
  </si>
  <si>
    <t>Dihydrogen borate ion</t>
  </si>
  <si>
    <t>Hydrogen borate ion</t>
  </si>
  <si>
    <t>Sulfide ion</t>
  </si>
  <si>
    <t>Borate ion</t>
  </si>
  <si>
    <t>---------</t>
  </si>
  <si>
    <t>water</t>
  </si>
  <si>
    <t>Hydroxide</t>
  </si>
  <si>
    <t>Conjugated Base</t>
    <phoneticPr fontId="1" type="noConversion"/>
  </si>
  <si>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a</t>
    </r>
    <phoneticPr fontId="1" type="noConversion"/>
  </si>
  <si>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b</t>
    </r>
    <phoneticPr fontId="1" type="noConversion"/>
  </si>
  <si>
    <r>
      <t>HClO</t>
    </r>
    <r>
      <rPr>
        <vertAlign val="subscript"/>
        <sz val="12"/>
        <rFont val="Times New Roman"/>
        <family val="1"/>
      </rPr>
      <t>4</t>
    </r>
  </si>
  <si>
    <r>
      <t>3.2 * 10</t>
    </r>
    <r>
      <rPr>
        <vertAlign val="superscript"/>
        <sz val="12"/>
        <rFont val="Times New Roman"/>
        <family val="1"/>
      </rPr>
      <t>9</t>
    </r>
    <phoneticPr fontId="1" type="noConversion"/>
  </si>
  <si>
    <r>
      <t>1.0 * 10</t>
    </r>
    <r>
      <rPr>
        <vertAlign val="superscript"/>
        <sz val="12"/>
        <rFont val="Times New Roman"/>
        <family val="1"/>
      </rPr>
      <t>9</t>
    </r>
  </si>
  <si>
    <r>
      <t>1.3 * 10</t>
    </r>
    <r>
      <rPr>
        <vertAlign val="superscript"/>
        <sz val="12"/>
        <rFont val="Times New Roman"/>
        <family val="1"/>
      </rPr>
      <t>6</t>
    </r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</si>
  <si>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4</t>
    </r>
  </si>
  <si>
    <r>
      <t>1.0 * 10</t>
    </r>
    <r>
      <rPr>
        <vertAlign val="superscript"/>
        <sz val="12"/>
        <rFont val="Times New Roman"/>
        <family val="1"/>
      </rPr>
      <t>3</t>
    </r>
  </si>
  <si>
    <r>
      <t>HSO</t>
    </r>
    <r>
      <rPr>
        <vertAlign val="subscript"/>
        <sz val="12"/>
        <rFont val="Times New Roman"/>
        <family val="1"/>
      </rPr>
      <t>4</t>
    </r>
    <r>
      <rPr>
        <sz val="12"/>
        <rFont val="Times New Roman"/>
        <family val="1"/>
      </rPr>
      <t> </t>
    </r>
    <r>
      <rPr>
        <vertAlign val="superscript"/>
        <sz val="12"/>
        <rFont val="Times New Roman"/>
        <family val="1"/>
      </rPr>
      <t>-</t>
    </r>
  </si>
  <si>
    <r>
      <t>HNO</t>
    </r>
    <r>
      <rPr>
        <vertAlign val="subscript"/>
        <sz val="12"/>
        <rFont val="Times New Roman"/>
        <family val="1"/>
      </rPr>
      <t>3</t>
    </r>
  </si>
  <si>
    <r>
      <t>2.4 * 10</t>
    </r>
    <r>
      <rPr>
        <vertAlign val="superscript"/>
        <sz val="12"/>
        <rFont val="Times New Roman"/>
        <family val="1"/>
      </rPr>
      <t>1</t>
    </r>
  </si>
  <si>
    <r>
      <t>H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>O</t>
    </r>
    <r>
      <rPr>
        <vertAlign val="superscript"/>
        <sz val="12"/>
        <rFont val="Times New Roman"/>
        <family val="1"/>
      </rPr>
      <t>+</t>
    </r>
    <phoneticPr fontId="1" type="noConversion"/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</si>
  <si>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</si>
  <si>
    <r>
      <t>HO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H</t>
    </r>
  </si>
  <si>
    <r>
      <t>5.4 * 10</t>
    </r>
    <r>
      <rPr>
        <vertAlign val="superscript"/>
        <sz val="12"/>
        <rFont val="Times New Roman"/>
        <family val="1"/>
      </rPr>
      <t>-2</t>
    </r>
  </si>
  <si>
    <r>
      <t>HO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vertAlign val="subscript"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>-</t>
    </r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</si>
  <si>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SO</t>
    </r>
    <r>
      <rPr>
        <vertAlign val="subscript"/>
        <sz val="12"/>
        <rFont val="Times New Roman"/>
        <family val="1"/>
      </rPr>
      <t>3</t>
    </r>
  </si>
  <si>
    <r>
      <t>1.3 * 10</t>
    </r>
    <r>
      <rPr>
        <vertAlign val="superscript"/>
        <sz val="12"/>
        <rFont val="Times New Roman"/>
        <family val="1"/>
      </rPr>
      <t>-2</t>
    </r>
  </si>
  <si>
    <r>
      <t>1.0 * 10</t>
    </r>
    <r>
      <rPr>
        <vertAlign val="superscript"/>
        <sz val="12"/>
        <rFont val="Times New Roman"/>
        <family val="1"/>
      </rPr>
      <t>-2</t>
    </r>
  </si>
  <si>
    <r>
      <t>H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>PO</t>
    </r>
    <r>
      <rPr>
        <vertAlign val="subscript"/>
        <sz val="12"/>
        <rFont val="Times New Roman"/>
        <family val="1"/>
      </rPr>
      <t>4</t>
    </r>
  </si>
  <si>
    <r>
      <t>7.1 * 10</t>
    </r>
    <r>
      <rPr>
        <vertAlign val="superscript"/>
        <sz val="12"/>
        <rFont val="Times New Roman"/>
        <family val="1"/>
      </rPr>
      <t>-3</t>
    </r>
  </si>
  <si>
    <r>
      <t>HNO</t>
    </r>
    <r>
      <rPr>
        <vertAlign val="subscript"/>
        <sz val="12"/>
        <rFont val="Times New Roman"/>
        <family val="1"/>
      </rPr>
      <t>2</t>
    </r>
  </si>
  <si>
    <r>
      <t>7.2 * 10</t>
    </r>
    <r>
      <rPr>
        <vertAlign val="superscript"/>
        <sz val="12"/>
        <rFont val="Times New Roman"/>
        <family val="1"/>
      </rPr>
      <t>-4</t>
    </r>
  </si>
  <si>
    <r>
      <t>6.6 * 10</t>
    </r>
    <r>
      <rPr>
        <vertAlign val="superscript"/>
        <sz val="12"/>
        <rFont val="Times New Roman"/>
        <family val="1"/>
      </rPr>
      <t>-4</t>
    </r>
  </si>
  <si>
    <r>
      <t>HCO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H</t>
    </r>
  </si>
  <si>
    <r>
      <t>1.8 * 10</t>
    </r>
    <r>
      <rPr>
        <vertAlign val="superscript"/>
        <sz val="12"/>
        <rFont val="Times New Roman"/>
        <family val="1"/>
      </rPr>
      <t>-4</t>
    </r>
  </si>
  <si>
    <r>
      <t>C</t>
    </r>
    <r>
      <rPr>
        <vertAlign val="subscript"/>
        <sz val="12"/>
        <rFont val="Times New Roman"/>
        <family val="1"/>
      </rPr>
      <t>6</t>
    </r>
    <r>
      <rPr>
        <sz val="12"/>
        <rFont val="Times New Roman"/>
        <family val="1"/>
      </rPr>
      <t>H</t>
    </r>
    <r>
      <rPr>
        <vertAlign val="subscript"/>
        <sz val="12"/>
        <rFont val="Times New Roman"/>
        <family val="1"/>
      </rPr>
      <t>5</t>
    </r>
    <r>
      <rPr>
        <sz val="12"/>
        <rFont val="Times New Roman"/>
        <family val="1"/>
      </rPr>
      <t>COOH</t>
    </r>
  </si>
  <si>
    <r>
      <t>6.3 * 10</t>
    </r>
    <r>
      <rPr>
        <vertAlign val="superscript"/>
        <sz val="12"/>
        <rFont val="Times New Roman"/>
        <family val="1"/>
      </rPr>
      <t>-5</t>
    </r>
  </si>
  <si>
    <r>
      <t>HO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vertAlign val="superscript"/>
        <sz val="12"/>
        <rFont val="Times New Roman"/>
        <family val="1"/>
      </rPr>
      <t>2-</t>
    </r>
  </si>
  <si>
    <r>
      <t>5.4 * 10</t>
    </r>
    <r>
      <rPr>
        <vertAlign val="superscript"/>
        <sz val="12"/>
        <rFont val="Times New Roman"/>
        <family val="1"/>
      </rPr>
      <t>-5</t>
    </r>
  </si>
  <si>
    <r>
      <t>CH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>COOH</t>
    </r>
  </si>
  <si>
    <r>
      <t>1.8 * 10</t>
    </r>
    <r>
      <rPr>
        <vertAlign val="superscript"/>
        <sz val="12"/>
        <rFont val="Times New Roman"/>
        <family val="1"/>
      </rPr>
      <t>-5</t>
    </r>
  </si>
  <si>
    <r>
      <t>CH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>COO</t>
    </r>
  </si>
  <si>
    <r>
      <t>4.4 * 10</t>
    </r>
    <r>
      <rPr>
        <vertAlign val="superscript"/>
        <sz val="12"/>
        <rFont val="Times New Roman"/>
        <family val="1"/>
      </rPr>
      <t>-7</t>
    </r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</si>
  <si>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S</t>
    </r>
  </si>
  <si>
    <r>
      <t>1.1 * 10</t>
    </r>
    <r>
      <rPr>
        <vertAlign val="superscript"/>
        <sz val="12"/>
        <rFont val="Times New Roman"/>
        <family val="1"/>
      </rPr>
      <t>-7</t>
    </r>
  </si>
  <si>
    <r>
      <t>6.3 * 10</t>
    </r>
    <r>
      <rPr>
        <vertAlign val="superscript"/>
        <sz val="12"/>
        <rFont val="Times New Roman"/>
        <family val="1"/>
      </rPr>
      <t>-8</t>
    </r>
  </si>
  <si>
    <r>
      <t>HS</t>
    </r>
    <r>
      <rPr>
        <vertAlign val="superscript"/>
        <sz val="12"/>
        <rFont val="Times New Roman"/>
        <family val="1"/>
      </rPr>
      <t>-</t>
    </r>
  </si>
  <si>
    <r>
      <t>6.2 * 10</t>
    </r>
    <r>
      <rPr>
        <vertAlign val="superscript"/>
        <sz val="12"/>
        <rFont val="Times New Roman"/>
        <family val="1"/>
      </rPr>
      <t>-8</t>
    </r>
  </si>
  <si>
    <r>
      <t>S</t>
    </r>
    <r>
      <rPr>
        <vertAlign val="superscript"/>
        <sz val="12"/>
        <rFont val="Times New Roman"/>
        <family val="1"/>
      </rPr>
      <t>2-</t>
    </r>
  </si>
  <si>
    <r>
      <t>2.9 * 10</t>
    </r>
    <r>
      <rPr>
        <vertAlign val="superscript"/>
        <sz val="12"/>
        <rFont val="Times New Roman"/>
        <family val="1"/>
      </rPr>
      <t>-8</t>
    </r>
  </si>
  <si>
    <r>
      <t>ClO</t>
    </r>
    <r>
      <rPr>
        <vertAlign val="superscript"/>
        <sz val="12"/>
        <rFont val="Times New Roman"/>
        <family val="1"/>
      </rPr>
      <t>-</t>
    </r>
  </si>
  <si>
    <r>
      <t>6.2 * 10</t>
    </r>
    <r>
      <rPr>
        <vertAlign val="superscript"/>
        <sz val="12"/>
        <rFont val="Times New Roman"/>
        <family val="1"/>
      </rPr>
      <t>-10</t>
    </r>
  </si>
  <si>
    <r>
      <t>CN</t>
    </r>
    <r>
      <rPr>
        <vertAlign val="superscript"/>
        <sz val="12"/>
        <rFont val="Times New Roman"/>
        <family val="1"/>
      </rPr>
      <t>-</t>
    </r>
  </si>
  <si>
    <r>
      <t>5.8 * 10</t>
    </r>
    <r>
      <rPr>
        <vertAlign val="superscript"/>
        <sz val="12"/>
        <rFont val="Times New Roman"/>
        <family val="1"/>
      </rPr>
      <t>-10</t>
    </r>
  </si>
  <si>
    <r>
      <t>NH</t>
    </r>
    <r>
      <rPr>
        <vertAlign val="subscript"/>
        <sz val="12"/>
        <rFont val="Times New Roman"/>
        <family val="1"/>
      </rPr>
      <t>3</t>
    </r>
  </si>
  <si>
    <r>
      <t>H</t>
    </r>
    <r>
      <rPr>
        <vertAlign val="subscript"/>
        <sz val="12"/>
        <rFont val="Times New Roman"/>
        <family val="1"/>
      </rPr>
      <t>3</t>
    </r>
    <r>
      <rPr>
        <sz val="12"/>
        <rFont val="Times New Roman"/>
        <family val="1"/>
      </rPr>
      <t>BO</t>
    </r>
    <r>
      <rPr>
        <vertAlign val="subscript"/>
        <sz val="12"/>
        <rFont val="Times New Roman"/>
        <family val="1"/>
      </rPr>
      <t>3</t>
    </r>
  </si>
  <si>
    <r>
      <t>4.7 * 10</t>
    </r>
    <r>
      <rPr>
        <vertAlign val="superscript"/>
        <sz val="12"/>
        <rFont val="Times New Roman"/>
        <family val="1"/>
      </rPr>
      <t>-11</t>
    </r>
  </si>
  <si>
    <r>
      <t>4.2 * 10</t>
    </r>
    <r>
      <rPr>
        <vertAlign val="superscript"/>
        <sz val="12"/>
        <rFont val="Times New Roman"/>
        <family val="1"/>
      </rPr>
      <t>-13</t>
    </r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</si>
  <si>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BO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-</t>
    </r>
  </si>
  <si>
    <r>
      <t>1.8 * 10</t>
    </r>
    <r>
      <rPr>
        <vertAlign val="superscript"/>
        <sz val="12"/>
        <rFont val="Times New Roman"/>
        <family val="1"/>
      </rPr>
      <t>-13</t>
    </r>
  </si>
  <si>
    <r>
      <t>1.3 * 10</t>
    </r>
    <r>
      <rPr>
        <vertAlign val="superscript"/>
        <sz val="12"/>
        <rFont val="Times New Roman"/>
        <family val="1"/>
      </rPr>
      <t>-13</t>
    </r>
  </si>
  <si>
    <r>
      <t>1.6 * 10</t>
    </r>
    <r>
      <rPr>
        <vertAlign val="superscript"/>
        <sz val="12"/>
        <rFont val="Times New Roman"/>
        <family val="1"/>
      </rPr>
      <t>-14</t>
    </r>
  </si>
  <si>
    <t>Small</t>
    <phoneticPr fontId="1" type="noConversion"/>
  </si>
  <si>
    <r>
      <t>HPO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2-</t>
    </r>
    <phoneticPr fontId="1" type="noConversion"/>
  </si>
  <si>
    <r>
      <t>HBO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2-</t>
    </r>
    <phoneticPr fontId="1" type="noConversion"/>
  </si>
  <si>
    <r>
      <t>CO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2-</t>
    </r>
    <phoneticPr fontId="1" type="noConversion"/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</si>
  <si>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PO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-</t>
    </r>
    <phoneticPr fontId="1" type="noConversion"/>
  </si>
  <si>
    <r>
      <t>NH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+</t>
    </r>
    <phoneticPr fontId="1" type="noConversion"/>
  </si>
  <si>
    <r>
      <t>ClO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-</t>
    </r>
    <phoneticPr fontId="1" type="noConversion"/>
  </si>
  <si>
    <r>
      <t>HSO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-</t>
    </r>
    <phoneticPr fontId="1" type="noConversion"/>
  </si>
  <si>
    <r>
      <t>HSO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-</t>
    </r>
    <phoneticPr fontId="1" type="noConversion"/>
  </si>
  <si>
    <r>
      <t>SO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2-</t>
    </r>
    <phoneticPr fontId="1" type="noConversion"/>
  </si>
  <si>
    <r>
      <t>F</t>
    </r>
    <r>
      <rPr>
        <vertAlign val="superscript"/>
        <sz val="12"/>
        <rFont val="Times New Roman"/>
        <family val="1"/>
      </rPr>
      <t>-</t>
    </r>
    <phoneticPr fontId="1" type="noConversion"/>
  </si>
  <si>
    <r>
      <t>HCO</t>
    </r>
    <r>
      <rPr>
        <vertAlign val="subscript"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>-</t>
    </r>
    <phoneticPr fontId="1" type="noConversion"/>
  </si>
  <si>
    <r>
      <t>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C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O</t>
    </r>
    <r>
      <rPr>
        <vertAlign val="subscript"/>
        <sz val="12"/>
        <rFont val="Times New Roman"/>
        <family val="1"/>
      </rPr>
      <t>2</t>
    </r>
    <r>
      <rPr>
        <vertAlign val="superscript"/>
        <sz val="12"/>
        <rFont val="Times New Roman"/>
        <family val="1"/>
      </rPr>
      <t>2-</t>
    </r>
    <phoneticPr fontId="1" type="noConversion"/>
  </si>
  <si>
    <r>
      <t>HCO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-</t>
    </r>
    <phoneticPr fontId="1" type="noConversion"/>
  </si>
  <si>
    <r>
      <t>H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>BO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-</t>
    </r>
    <phoneticPr fontId="1" type="noConversion"/>
  </si>
  <si>
    <r>
      <t>BO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3-</t>
    </r>
    <phoneticPr fontId="1" type="noConversion"/>
  </si>
  <si>
    <r>
      <t>OH</t>
    </r>
    <r>
      <rPr>
        <vertAlign val="superscript"/>
        <sz val="12"/>
        <rFont val="Times New Roman"/>
        <family val="1"/>
      </rPr>
      <t>-</t>
    </r>
    <phoneticPr fontId="1" type="noConversion"/>
  </si>
  <si>
    <t>Table of Acid and Base Strength at 25°C</t>
    <phoneticPr fontId="1" type="noConversion"/>
  </si>
  <si>
    <r>
      <t>S</t>
    </r>
    <r>
      <rPr>
        <vertAlign val="superscript"/>
        <sz val="12"/>
        <rFont val="Times New Roman"/>
        <family val="1"/>
      </rPr>
      <t>2-</t>
    </r>
    <phoneticPr fontId="1" type="noConversion"/>
  </si>
  <si>
    <r>
      <t>PO</t>
    </r>
    <r>
      <rPr>
        <vertAlign val="subscript"/>
        <sz val="12"/>
        <rFont val="Times New Roman"/>
        <family val="1"/>
      </rPr>
      <t>4</t>
    </r>
    <r>
      <rPr>
        <vertAlign val="superscript"/>
        <sz val="12"/>
        <rFont val="Times New Roman"/>
        <family val="1"/>
      </rPr>
      <t>3-</t>
    </r>
    <phoneticPr fontId="1" type="noConversion"/>
  </si>
  <si>
    <r>
      <t>I</t>
    </r>
    <r>
      <rPr>
        <vertAlign val="superscript"/>
        <sz val="12"/>
        <rFont val="Times New Roman"/>
        <family val="1"/>
      </rPr>
      <t>-</t>
    </r>
    <phoneticPr fontId="1" type="noConversion"/>
  </si>
  <si>
    <r>
      <t>Br</t>
    </r>
    <r>
      <rPr>
        <vertAlign val="superscript"/>
        <sz val="12"/>
        <rFont val="Times New Roman"/>
        <family val="1"/>
      </rPr>
      <t>-</t>
    </r>
    <phoneticPr fontId="1" type="noConversion"/>
  </si>
  <si>
    <r>
      <t>Cl</t>
    </r>
    <r>
      <rPr>
        <vertAlign val="superscript"/>
        <sz val="12"/>
        <rFont val="Times New Roman"/>
        <family val="1"/>
      </rPr>
      <t>-</t>
    </r>
    <phoneticPr fontId="1" type="noConversion"/>
  </si>
  <si>
    <r>
      <t>NO</t>
    </r>
    <r>
      <rPr>
        <vertAlign val="subscript"/>
        <sz val="12"/>
        <rFont val="Times New Roman"/>
        <family val="1"/>
      </rPr>
      <t>3</t>
    </r>
    <r>
      <rPr>
        <vertAlign val="superscript"/>
        <sz val="12"/>
        <rFont val="Times New Roman"/>
        <family val="1"/>
      </rPr>
      <t>-</t>
    </r>
    <phoneticPr fontId="1" type="noConversion"/>
  </si>
  <si>
    <r>
      <t>C</t>
    </r>
    <r>
      <rPr>
        <vertAlign val="subscript"/>
        <sz val="12"/>
        <rFont val="Times New Roman"/>
        <family val="1"/>
      </rPr>
      <t>6</t>
    </r>
    <r>
      <rPr>
        <sz val="12"/>
        <rFont val="Times New Roman"/>
        <family val="1"/>
      </rPr>
      <t>H</t>
    </r>
    <r>
      <rPr>
        <vertAlign val="subscript"/>
        <sz val="12"/>
        <rFont val="Times New Roman"/>
        <family val="1"/>
      </rPr>
      <t>5</t>
    </r>
    <r>
      <rPr>
        <sz val="12"/>
        <rFont val="Times New Roman"/>
        <family val="1"/>
      </rPr>
      <t>COO</t>
    </r>
    <r>
      <rPr>
        <vertAlign val="superscript"/>
        <sz val="12"/>
        <rFont val="Times New Roman"/>
        <family val="1"/>
      </rPr>
      <t>-</t>
    </r>
    <phoneticPr fontId="1" type="noConversion"/>
  </si>
  <si>
    <r>
      <t>HS</t>
    </r>
    <r>
      <rPr>
        <vertAlign val="superscript"/>
        <sz val="12"/>
        <rFont val="Times New Roman"/>
        <family val="1"/>
      </rPr>
      <t>-</t>
    </r>
    <phoneticPr fontId="1" type="noConversion"/>
  </si>
  <si>
    <r>
      <rPr>
        <sz val="12"/>
        <rFont val="微軟正黑體"/>
        <family val="2"/>
        <charset val="136"/>
      </rPr>
      <t>資料來源：</t>
    </r>
    <r>
      <rPr>
        <sz val="12"/>
        <rFont val="Times New Roman"/>
        <family val="1"/>
      </rPr>
      <t>Table of Acid and Base Strength, https://depts.washington.edu/eooptic/links/acidstrength.html</t>
    </r>
    <phoneticPr fontId="1" type="noConversion"/>
  </si>
  <si>
    <t>Aniline</t>
  </si>
  <si>
    <t>Dimethylamine</t>
  </si>
  <si>
    <t>Ethylamine</t>
  </si>
  <si>
    <t>Hydrazine</t>
  </si>
  <si>
    <t>Hydroxylamine</t>
  </si>
  <si>
    <t>Methylamine</t>
  </si>
  <si>
    <t>Propylamine</t>
  </si>
  <si>
    <t>Pyridine</t>
  </si>
  <si>
    <t>Trimethylamine</t>
  </si>
  <si>
    <t>Base Dissociation Constants at 25°C</t>
    <phoneticPr fontId="1" type="noConversion"/>
  </si>
  <si>
    <r>
      <rPr>
        <sz val="12"/>
        <rFont val="Microsoft JhengHei Light"/>
        <family val="2"/>
        <charset val="136"/>
      </rPr>
      <t>資料來源：</t>
    </r>
    <r>
      <rPr>
        <sz val="12"/>
        <rFont val="Times New Roman"/>
        <family val="1"/>
      </rPr>
      <t>Base Dissociation Constants at 25°C, https://chem.libretexts.org/Ancillary_Materials/Reference/Reference_Tables/Equilibrium_Constants/E2._Base_Dissociation_Constants_at_25C</t>
    </r>
    <phoneticPr fontId="1" type="noConversion"/>
  </si>
  <si>
    <t>1.8E−5</t>
  </si>
  <si>
    <t>4.0E−4</t>
  </si>
  <si>
    <t>3.6E−4</t>
  </si>
  <si>
    <t>4.8E−4</t>
  </si>
  <si>
    <t>5.4E−4</t>
  </si>
  <si>
    <t>4.5E−4</t>
  </si>
  <si>
    <t>1.3E−6</t>
  </si>
  <si>
    <t>8.7E−9</t>
  </si>
  <si>
    <t>4.6E−4</t>
  </si>
  <si>
    <t>3.5E−4</t>
  </si>
  <si>
    <t>1.7E−9</t>
  </si>
  <si>
    <t>6.3E−5</t>
  </si>
  <si>
    <t>4.0E−10</t>
    <phoneticPr fontId="1" type="noConversion"/>
  </si>
  <si>
    <r>
      <rPr>
        <i/>
        <sz val="12"/>
        <color rgb="FF000000"/>
        <rFont val="Times New Roman"/>
        <family val="1"/>
      </rPr>
      <t>K</t>
    </r>
    <r>
      <rPr>
        <vertAlign val="subscript"/>
        <sz val="12"/>
        <color rgb="FF000000"/>
        <rFont val="Times New Roman"/>
        <family val="1"/>
      </rPr>
      <t>b</t>
    </r>
    <phoneticPr fontId="1" type="noConversion"/>
  </si>
  <si>
    <r>
      <t>p</t>
    </r>
    <r>
      <rPr>
        <i/>
        <sz val="12"/>
        <color rgb="FF000000"/>
        <rFont val="Times New Roman"/>
        <family val="1"/>
      </rPr>
      <t>K</t>
    </r>
    <r>
      <rPr>
        <vertAlign val="subscript"/>
        <sz val="12"/>
        <color rgb="FF000000"/>
        <rFont val="Times New Roman"/>
        <family val="1"/>
      </rPr>
      <t>b</t>
    </r>
    <phoneticPr fontId="1" type="noConversion"/>
  </si>
  <si>
    <r>
      <t>NH</t>
    </r>
    <r>
      <rPr>
        <vertAlign val="subscript"/>
        <sz val="12"/>
        <color rgb="FF000000"/>
        <rFont val="Times New Roman"/>
        <family val="1"/>
      </rPr>
      <t>3</t>
    </r>
  </si>
  <si>
    <r>
      <t>1.8 × 10</t>
    </r>
    <r>
      <rPr>
        <vertAlign val="superscript"/>
        <sz val="12"/>
        <color rgb="FF000000"/>
        <rFont val="Times New Roman"/>
        <family val="1"/>
      </rPr>
      <t>−5</t>
    </r>
  </si>
  <si>
    <r>
      <t>C</t>
    </r>
    <r>
      <rPr>
        <vertAlign val="subscript"/>
        <sz val="12"/>
        <color rgb="FF000000"/>
        <rFont val="Times New Roman"/>
        <family val="1"/>
      </rPr>
      <t>6</t>
    </r>
    <r>
      <rPr>
        <sz val="12"/>
        <color rgb="FF000000"/>
        <rFont val="Times New Roman"/>
        <family val="1"/>
      </rPr>
      <t>H</t>
    </r>
    <r>
      <rPr>
        <vertAlign val="sub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>NH</t>
    </r>
    <r>
      <rPr>
        <vertAlign val="subscript"/>
        <sz val="12"/>
        <color rgb="FF000000"/>
        <rFont val="Times New Roman"/>
        <family val="1"/>
      </rPr>
      <t>2</t>
    </r>
  </si>
  <si>
    <r>
      <t>n</t>
    </r>
    <r>
      <rPr>
        <sz val="12"/>
        <color rgb="FF000000"/>
        <rFont val="Times New Roman"/>
        <family val="1"/>
      </rPr>
      <t>-Butylamine</t>
    </r>
  </si>
  <si>
    <r>
      <t>C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H</t>
    </r>
    <r>
      <rPr>
        <vertAlign val="subscript"/>
        <sz val="12"/>
        <color rgb="FF000000"/>
        <rFont val="Times New Roman"/>
        <family val="1"/>
      </rPr>
      <t>9</t>
    </r>
    <r>
      <rPr>
        <sz val="12"/>
        <color rgb="FF000000"/>
        <rFont val="Times New Roman"/>
        <family val="1"/>
      </rPr>
      <t>NH</t>
    </r>
    <r>
      <rPr>
        <vertAlign val="subscript"/>
        <sz val="12"/>
        <color rgb="FF000000"/>
        <rFont val="Times New Roman"/>
        <family val="1"/>
      </rPr>
      <t>2</t>
    </r>
  </si>
  <si>
    <r>
      <t>4.0 × 10</t>
    </r>
    <r>
      <rPr>
        <vertAlign val="superscript"/>
        <sz val="12"/>
        <color rgb="FF000000"/>
        <rFont val="Times New Roman"/>
        <family val="1"/>
      </rPr>
      <t>−4</t>
    </r>
  </si>
  <si>
    <r>
      <t>sec</t>
    </r>
    <r>
      <rPr>
        <sz val="12"/>
        <color rgb="FF000000"/>
        <rFont val="Times New Roman"/>
        <family val="1"/>
      </rPr>
      <t>-Butylamine</t>
    </r>
  </si>
  <si>
    <r>
      <t>(CH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)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CHCH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NH</t>
    </r>
    <r>
      <rPr>
        <vertAlign val="subscript"/>
        <sz val="12"/>
        <color rgb="FF000000"/>
        <rFont val="Times New Roman"/>
        <family val="1"/>
      </rPr>
      <t>2</t>
    </r>
  </si>
  <si>
    <r>
      <t>3.6 × 10</t>
    </r>
    <r>
      <rPr>
        <vertAlign val="superscript"/>
        <sz val="12"/>
        <color rgb="FF000000"/>
        <rFont val="Times New Roman"/>
        <family val="1"/>
      </rPr>
      <t>−4</t>
    </r>
  </si>
  <si>
    <r>
      <t>tert</t>
    </r>
    <r>
      <rPr>
        <sz val="12"/>
        <color rgb="FF000000"/>
        <rFont val="Times New Roman"/>
        <family val="1"/>
      </rPr>
      <t>-Butylamine</t>
    </r>
  </si>
  <si>
    <r>
      <t>(CH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)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CNH</t>
    </r>
    <r>
      <rPr>
        <vertAlign val="subscript"/>
        <sz val="12"/>
        <color rgb="FF000000"/>
        <rFont val="Times New Roman"/>
        <family val="1"/>
      </rPr>
      <t>2</t>
    </r>
  </si>
  <si>
    <r>
      <t>4.8 × 10</t>
    </r>
    <r>
      <rPr>
        <vertAlign val="superscript"/>
        <sz val="12"/>
        <color rgb="FF000000"/>
        <rFont val="Times New Roman"/>
        <family val="1"/>
      </rPr>
      <t>−4</t>
    </r>
  </si>
  <si>
    <r>
      <t>(CH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)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NH</t>
    </r>
  </si>
  <si>
    <r>
      <t>5.4 × 10</t>
    </r>
    <r>
      <rPr>
        <vertAlign val="superscript"/>
        <sz val="12"/>
        <color rgb="FF000000"/>
        <rFont val="Times New Roman"/>
        <family val="1"/>
      </rPr>
      <t>−4</t>
    </r>
  </si>
  <si>
    <r>
      <t>C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H</t>
    </r>
    <r>
      <rPr>
        <vertAlign val="sub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>NH</t>
    </r>
    <r>
      <rPr>
        <vertAlign val="subscript"/>
        <sz val="12"/>
        <color rgb="FF000000"/>
        <rFont val="Times New Roman"/>
        <family val="1"/>
      </rPr>
      <t>2</t>
    </r>
  </si>
  <si>
    <r>
      <t>4.5 × 10</t>
    </r>
    <r>
      <rPr>
        <vertAlign val="superscript"/>
        <sz val="12"/>
        <color rgb="FF000000"/>
        <rFont val="Times New Roman"/>
        <family val="1"/>
      </rPr>
      <t>−4</t>
    </r>
  </si>
  <si>
    <r>
      <t>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H</t>
    </r>
    <r>
      <rPr>
        <vertAlign val="subscript"/>
        <sz val="12"/>
        <color rgb="FF000000"/>
        <rFont val="Times New Roman"/>
        <family val="1"/>
      </rPr>
      <t>4</t>
    </r>
  </si>
  <si>
    <r>
      <t>1.3 × 10</t>
    </r>
    <r>
      <rPr>
        <vertAlign val="superscript"/>
        <sz val="12"/>
        <color rgb="FF000000"/>
        <rFont val="Times New Roman"/>
        <family val="1"/>
      </rPr>
      <t>−6</t>
    </r>
  </si>
  <si>
    <r>
      <t>NH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OH</t>
    </r>
  </si>
  <si>
    <r>
      <t>8.7 × 10</t>
    </r>
    <r>
      <rPr>
        <vertAlign val="superscript"/>
        <sz val="12"/>
        <color rgb="FF000000"/>
        <rFont val="Times New Roman"/>
        <family val="1"/>
      </rPr>
      <t>−9</t>
    </r>
  </si>
  <si>
    <r>
      <t>CH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NH</t>
    </r>
    <r>
      <rPr>
        <vertAlign val="subscript"/>
        <sz val="12"/>
        <color rgb="FF000000"/>
        <rFont val="Times New Roman"/>
        <family val="1"/>
      </rPr>
      <t>2</t>
    </r>
  </si>
  <si>
    <r>
      <t>4.6 × 10</t>
    </r>
    <r>
      <rPr>
        <vertAlign val="superscript"/>
        <sz val="12"/>
        <color rgb="FF000000"/>
        <rFont val="Times New Roman"/>
        <family val="1"/>
      </rPr>
      <t>−4</t>
    </r>
  </si>
  <si>
    <r>
      <t>C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H</t>
    </r>
    <r>
      <rPr>
        <vertAlign val="subscript"/>
        <sz val="12"/>
        <color rgb="FF000000"/>
        <rFont val="Times New Roman"/>
        <family val="1"/>
      </rPr>
      <t>7</t>
    </r>
    <r>
      <rPr>
        <sz val="12"/>
        <color rgb="FF000000"/>
        <rFont val="Times New Roman"/>
        <family val="1"/>
      </rPr>
      <t>NH</t>
    </r>
    <r>
      <rPr>
        <vertAlign val="subscript"/>
        <sz val="12"/>
        <color rgb="FF000000"/>
        <rFont val="Times New Roman"/>
        <family val="1"/>
      </rPr>
      <t>2</t>
    </r>
  </si>
  <si>
    <r>
      <t>3.5 × 10</t>
    </r>
    <r>
      <rPr>
        <vertAlign val="superscript"/>
        <sz val="12"/>
        <color rgb="FF000000"/>
        <rFont val="Times New Roman"/>
        <family val="1"/>
      </rPr>
      <t>−4</t>
    </r>
  </si>
  <si>
    <r>
      <t>C</t>
    </r>
    <r>
      <rPr>
        <vertAlign val="sub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>H</t>
    </r>
    <r>
      <rPr>
        <vertAlign val="subscript"/>
        <sz val="12"/>
        <color rgb="FF000000"/>
        <rFont val="Times New Roman"/>
        <family val="1"/>
      </rPr>
      <t>5</t>
    </r>
    <r>
      <rPr>
        <sz val="12"/>
        <color rgb="FF000000"/>
        <rFont val="Times New Roman"/>
        <family val="1"/>
      </rPr>
      <t>N</t>
    </r>
  </si>
  <si>
    <r>
      <t>1.7 × 10</t>
    </r>
    <r>
      <rPr>
        <vertAlign val="superscript"/>
        <sz val="12"/>
        <color rgb="FF000000"/>
        <rFont val="Times New Roman"/>
        <family val="1"/>
      </rPr>
      <t>−9</t>
    </r>
  </si>
  <si>
    <r>
      <t>(CH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)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N</t>
    </r>
  </si>
  <si>
    <r>
      <t>6.3 × 10</t>
    </r>
    <r>
      <rPr>
        <vertAlign val="superscript"/>
        <sz val="12"/>
        <color rgb="FF000000"/>
        <rFont val="Times New Roman"/>
        <family val="1"/>
      </rPr>
      <t>−5</t>
    </r>
  </si>
  <si>
    <r>
      <t>Source of data: </t>
    </r>
    <r>
      <rPr>
        <i/>
        <sz val="12"/>
        <color rgb="FF000000"/>
        <rFont val="Times New Roman"/>
        <family val="1"/>
      </rPr>
      <t>CRC Handbook of Chemistry and Physics,</t>
    </r>
    <r>
      <rPr>
        <sz val="12"/>
        <color rgb="FF000000"/>
        <rFont val="Times New Roman"/>
        <family val="1"/>
      </rPr>
      <t> 84th Edition (2004).</t>
    </r>
  </si>
  <si>
    <r>
      <t>4.0 × 10</t>
    </r>
    <r>
      <rPr>
        <vertAlign val="superscript"/>
        <sz val="12"/>
        <color rgb="FF000000"/>
        <rFont val="Times New Roman"/>
        <family val="1"/>
      </rPr>
      <t>-10</t>
    </r>
    <phoneticPr fontId="1" type="noConversion"/>
  </si>
  <si>
    <t>氨</t>
  </si>
  <si>
    <t>苯胺</t>
  </si>
  <si>
    <t>正丁胺</t>
  </si>
  <si>
    <t>二甲胺</t>
  </si>
  <si>
    <t>乙胺</t>
  </si>
  <si>
    <t>聯氨</t>
  </si>
  <si>
    <t>羥胺</t>
  </si>
  <si>
    <t>丙胺</t>
  </si>
  <si>
    <t>三甲胺</t>
  </si>
  <si>
    <t>二級丁胺</t>
    <phoneticPr fontId="1" type="noConversion"/>
  </si>
  <si>
    <t>三級丁胺</t>
    <phoneticPr fontId="1" type="noConversion"/>
  </si>
  <si>
    <t>甲胺</t>
    <phoneticPr fontId="1" type="noConversion"/>
  </si>
  <si>
    <t>吡啶</t>
    <phoneticPr fontId="1" type="noConversion"/>
  </si>
  <si>
    <t>中文名稱</t>
  </si>
  <si>
    <t>中文名稱</t>
    <phoneticPr fontId="1" type="noConversion"/>
  </si>
  <si>
    <t>氫碘酸</t>
  </si>
  <si>
    <t>氫溴酸</t>
  </si>
  <si>
    <t>鹽酸</t>
  </si>
  <si>
    <t>硫酸</t>
  </si>
  <si>
    <t>硝酸</t>
  </si>
  <si>
    <t>水合氫離子</t>
  </si>
  <si>
    <t>草酸</t>
  </si>
  <si>
    <t>亞硫酸</t>
  </si>
  <si>
    <t>硫酸氫根離子</t>
  </si>
  <si>
    <t>磷酸</t>
  </si>
  <si>
    <t>亞硝酸</t>
  </si>
  <si>
    <t>氫氟酸</t>
  </si>
  <si>
    <t>甲酸</t>
  </si>
  <si>
    <t>苯甲酸</t>
  </si>
  <si>
    <t>草酸氫離子</t>
  </si>
  <si>
    <t>醋酸</t>
  </si>
  <si>
    <t>碳酸</t>
  </si>
  <si>
    <t>氫硫酸</t>
  </si>
  <si>
    <t>磷酸二氫離子</t>
  </si>
  <si>
    <t>亞硫酸氫離子</t>
  </si>
  <si>
    <t>次氯酸</t>
  </si>
  <si>
    <t>氫氰酸</t>
  </si>
  <si>
    <t>銨離子</t>
  </si>
  <si>
    <t>硼酸</t>
  </si>
  <si>
    <t>碳酸氫根離子</t>
  </si>
  <si>
    <t>磷酸氫根離子</t>
  </si>
  <si>
    <t>二氫硼酸根離子</t>
  </si>
  <si>
    <t>硫化氫離子</t>
  </si>
  <si>
    <t>硼酸氫離子</t>
  </si>
  <si>
    <t>水</t>
  </si>
  <si>
    <t>過氯酸</t>
    <phoneticPr fontId="1" type="noConversion"/>
  </si>
  <si>
    <t>硝酸根離子</t>
  </si>
  <si>
    <t>硫酸根離子</t>
  </si>
  <si>
    <t>亞硝酸根離子</t>
  </si>
  <si>
    <t>氟離子</t>
  </si>
  <si>
    <t>甲酸根離子</t>
  </si>
  <si>
    <t>苯甲酸根離子</t>
  </si>
  <si>
    <t>草酸根離子</t>
  </si>
  <si>
    <t>亞硫酸根離子</t>
  </si>
  <si>
    <t>次氯酸根離子</t>
  </si>
  <si>
    <t>碳酸二氫根離子</t>
  </si>
  <si>
    <t>碳酸根離子</t>
  </si>
  <si>
    <t>磷酸根離子</t>
  </si>
  <si>
    <t>硫離子</t>
  </si>
  <si>
    <t>硼酸根離子</t>
  </si>
  <si>
    <t>碘離子</t>
    <phoneticPr fontId="1" type="noConversion"/>
  </si>
  <si>
    <t>溴離子</t>
    <phoneticPr fontId="1" type="noConversion"/>
  </si>
  <si>
    <t>氯離子</t>
    <phoneticPr fontId="1" type="noConversion"/>
  </si>
  <si>
    <t>草酸氫根離子</t>
    <phoneticPr fontId="1" type="noConversion"/>
  </si>
  <si>
    <t>亞硫酸氫根離子</t>
    <phoneticPr fontId="1" type="noConversion"/>
  </si>
  <si>
    <t>磷酸二氫根離子</t>
    <phoneticPr fontId="1" type="noConversion"/>
  </si>
  <si>
    <t>乙酸根（醋酸根）離子</t>
    <phoneticPr fontId="1" type="noConversion"/>
  </si>
  <si>
    <t>碳酸氫根離子</t>
    <phoneticPr fontId="1" type="noConversion"/>
  </si>
  <si>
    <t>硫化氫離子</t>
    <phoneticPr fontId="1" type="noConversion"/>
  </si>
  <si>
    <t>氰離子</t>
    <phoneticPr fontId="1" type="noConversion"/>
  </si>
  <si>
    <t>硼酸氫根離子</t>
    <phoneticPr fontId="1" type="noConversion"/>
  </si>
  <si>
    <t>氫氧根離子</t>
    <phoneticPr fontId="1" type="noConversion"/>
  </si>
  <si>
    <r>
      <t>p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a</t>
    </r>
    <phoneticPr fontId="1" type="noConversion"/>
  </si>
  <si>
    <t>過氯酸根離子</t>
    <phoneticPr fontId="1" type="noConversion"/>
  </si>
  <si>
    <t>Large</t>
    <phoneticPr fontId="1" type="noConversion"/>
  </si>
  <si>
    <r>
      <t>p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b</t>
    </r>
    <phoneticPr fontId="1" type="noConversion"/>
  </si>
  <si>
    <t>Ammonia</t>
    <phoneticPr fontId="1" type="noConversion"/>
  </si>
  <si>
    <r>
      <rPr>
        <sz val="12"/>
        <rFont val="Microsoft JhengHei Light"/>
        <family val="2"/>
        <charset val="136"/>
      </rPr>
      <t>強鹼滴定液體積</t>
    </r>
    <phoneticPr fontId="1" type="noConversion"/>
  </si>
  <si>
    <r>
      <rPr>
        <sz val="12"/>
        <rFont val="Microsoft JhengHei Light"/>
        <family val="2"/>
        <charset val="136"/>
      </rPr>
      <t>滴定總體積</t>
    </r>
    <phoneticPr fontId="1" type="noConversion"/>
  </si>
  <si>
    <r>
      <rPr>
        <sz val="12"/>
        <rFont val="Microsoft JhengHei Light"/>
        <family val="2"/>
        <charset val="136"/>
      </rPr>
      <t>滴定液</t>
    </r>
    <r>
      <rPr>
        <sz val="12"/>
        <rFont val="Times New Roman"/>
        <family val="1"/>
      </rPr>
      <t>OH</t>
    </r>
    <r>
      <rPr>
        <vertAlign val="superscript"/>
        <sz val="12"/>
        <rFont val="Times New Roman"/>
        <family val="1"/>
      </rPr>
      <t>-</t>
    </r>
    <r>
      <rPr>
        <sz val="12"/>
        <rFont val="Microsoft JhengHei Light"/>
        <family val="2"/>
        <charset val="136"/>
      </rPr>
      <t>毫莫耳</t>
    </r>
    <phoneticPr fontId="1" type="noConversion"/>
  </si>
  <si>
    <r>
      <rPr>
        <sz val="12"/>
        <rFont val="Microsoft JhengHei Light"/>
        <family val="2"/>
        <charset val="136"/>
      </rPr>
      <t>弱酸的趨近濃度</t>
    </r>
    <phoneticPr fontId="1" type="noConversion"/>
  </si>
  <si>
    <r>
      <rPr>
        <sz val="12"/>
        <rFont val="Microsoft JhengHei Light"/>
        <family val="2"/>
        <charset val="136"/>
      </rPr>
      <t>共軛鹼的趨近濃度</t>
    </r>
    <phoneticPr fontId="1" type="noConversion"/>
  </si>
  <si>
    <r>
      <t>H</t>
    </r>
    <r>
      <rPr>
        <vertAlign val="superscript"/>
        <sz val="12"/>
        <rFont val="Times New Roman"/>
        <family val="1"/>
      </rPr>
      <t>+</t>
    </r>
    <r>
      <rPr>
        <sz val="12"/>
        <rFont val="Microsoft JhengHei Light"/>
        <family val="2"/>
        <charset val="136"/>
      </rPr>
      <t>的未知濃度</t>
    </r>
    <phoneticPr fontId="1" type="noConversion"/>
  </si>
  <si>
    <r>
      <rPr>
        <sz val="12"/>
        <rFont val="Microsoft JhengHei Light"/>
        <family val="2"/>
        <charset val="136"/>
      </rPr>
      <t>紅色曲線的</t>
    </r>
    <r>
      <rPr>
        <sz val="12"/>
        <rFont val="Times New Roman"/>
        <family val="1"/>
      </rPr>
      <t>pH</t>
    </r>
    <phoneticPr fontId="1" type="noConversion"/>
  </si>
  <si>
    <r>
      <rPr>
        <sz val="12"/>
        <rFont val="Microsoft JhengHei Light"/>
        <family val="2"/>
        <charset val="136"/>
      </rPr>
      <t>黑色曲線的</t>
    </r>
    <r>
      <rPr>
        <sz val="12"/>
        <rFont val="Times New Roman"/>
        <family val="1"/>
      </rPr>
      <t>pH</t>
    </r>
    <phoneticPr fontId="1" type="noConversion"/>
  </si>
  <si>
    <r>
      <t>~[A</t>
    </r>
    <r>
      <rPr>
        <vertAlign val="superscript"/>
        <sz val="12"/>
        <rFont val="Times New Roman"/>
        <family val="1"/>
      </rPr>
      <t>-</t>
    </r>
    <r>
      <rPr>
        <sz val="12"/>
        <rFont val="Times New Roman"/>
        <family val="1"/>
      </rPr>
      <t>] / M</t>
    </r>
    <phoneticPr fontId="1" type="noConversion"/>
  </si>
  <si>
    <r>
      <rPr>
        <sz val="12"/>
        <rFont val="Microsoft JhengHei Light"/>
        <family val="2"/>
        <charset val="136"/>
      </rPr>
      <t>水的解離常數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K</t>
    </r>
    <r>
      <rPr>
        <vertAlign val="subscript"/>
        <sz val="12"/>
        <rFont val="Times New Roman"/>
        <family val="1"/>
      </rPr>
      <t>w</t>
    </r>
    <phoneticPr fontId="1" type="noConversion"/>
  </si>
  <si>
    <r>
      <rPr>
        <sz val="12"/>
        <rFont val="Microsoft JhengHei"/>
        <family val="1"/>
      </rPr>
      <t>黑</t>
    </r>
    <r>
      <rPr>
        <sz val="12"/>
        <rFont val="新細明體"/>
        <family val="1"/>
        <charset val="136"/>
      </rPr>
      <t>色曲線的</t>
    </r>
    <r>
      <rPr>
        <sz val="12"/>
        <rFont val="Times New Roman"/>
        <family val="1"/>
      </rPr>
      <t>pH</t>
    </r>
    <phoneticPr fontId="1" type="noConversion"/>
  </si>
  <si>
    <r>
      <t>H</t>
    </r>
    <r>
      <rPr>
        <vertAlign val="superscript"/>
        <sz val="12"/>
        <rFont val="Times New Roman"/>
        <family val="1"/>
      </rPr>
      <t>+</t>
    </r>
    <r>
      <rPr>
        <sz val="12"/>
        <rFont val="微軟正黑體"/>
        <family val="2"/>
        <charset val="136"/>
      </rPr>
      <t>的趨近濃度</t>
    </r>
    <r>
      <rPr>
        <sz val="12"/>
        <rFont val="Times New Roman"/>
        <family val="1"/>
      </rPr>
      <t>(</t>
    </r>
    <r>
      <rPr>
        <sz val="12"/>
        <rFont val="微軟正黑體"/>
        <family val="1"/>
        <charset val="136"/>
      </rPr>
      <t>暫存</t>
    </r>
    <r>
      <rPr>
        <sz val="12"/>
        <rFont val="Times New Roman"/>
        <family val="1"/>
      </rPr>
      <t>)</t>
    </r>
    <phoneticPr fontId="1" type="noConversion"/>
  </si>
  <si>
    <r>
      <t>~[H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>] (aH-(bOH)</t>
    </r>
    <phoneticPr fontId="1" type="noConversion"/>
  </si>
  <si>
    <r>
      <t>[H</t>
    </r>
    <r>
      <rPr>
        <vertAlign val="superscript"/>
        <sz val="12"/>
        <rFont val="Times New Roman"/>
        <family val="1"/>
      </rPr>
      <t>+</t>
    </r>
    <r>
      <rPr>
        <sz val="12"/>
        <rFont val="Times New Roman"/>
        <family val="1"/>
      </rPr>
      <t>] (</t>
    </r>
    <r>
      <rPr>
        <sz val="12"/>
        <rFont val="Microsoft JhengHei Light"/>
        <family val="2"/>
        <charset val="136"/>
      </rPr>
      <t>暫存</t>
    </r>
    <r>
      <rPr>
        <sz val="12"/>
        <rFont val="Times New Roman"/>
        <family val="1"/>
      </rPr>
      <t>)</t>
    </r>
    <phoneticPr fontId="1" type="noConversion"/>
  </si>
  <si>
    <r>
      <t>[OH</t>
    </r>
    <r>
      <rPr>
        <vertAlign val="superscript"/>
        <sz val="12"/>
        <rFont val="Times New Roman"/>
        <family val="1"/>
      </rPr>
      <t>-</t>
    </r>
    <r>
      <rPr>
        <sz val="12"/>
        <rFont val="Times New Roman"/>
        <family val="1"/>
      </rPr>
      <t>] (</t>
    </r>
    <r>
      <rPr>
        <sz val="12"/>
        <rFont val="Microsoft JhengHei Light"/>
        <family val="2"/>
        <charset val="136"/>
      </rPr>
      <t>暫存</t>
    </r>
    <r>
      <rPr>
        <sz val="12"/>
        <rFont val="Times New Roman"/>
        <family val="1"/>
      </rPr>
      <t>)</t>
    </r>
    <phoneticPr fontId="1" type="noConversion"/>
  </si>
  <si>
    <r>
      <t>OH</t>
    </r>
    <r>
      <rPr>
        <vertAlign val="superscript"/>
        <sz val="12"/>
        <rFont val="Times New Roman"/>
        <family val="1"/>
      </rPr>
      <t>-</t>
    </r>
    <r>
      <rPr>
        <sz val="12"/>
        <rFont val="Microsoft JhengHei Light"/>
        <family val="2"/>
        <charset val="136"/>
      </rPr>
      <t>的趨近濃度</t>
    </r>
    <r>
      <rPr>
        <sz val="12"/>
        <rFont val="Times New Roman"/>
        <family val="1"/>
      </rPr>
      <t>(</t>
    </r>
    <r>
      <rPr>
        <sz val="12"/>
        <rFont val="Microsoft JhengHei Light"/>
        <family val="2"/>
        <charset val="136"/>
      </rPr>
      <t>暫存</t>
    </r>
    <r>
      <rPr>
        <sz val="12"/>
        <rFont val="Times New Roman"/>
        <family val="1"/>
      </rPr>
      <t>)</t>
    </r>
    <phoneticPr fontId="1" type="noConversion"/>
  </si>
  <si>
    <r>
      <t>~[OH</t>
    </r>
    <r>
      <rPr>
        <vertAlign val="superscript"/>
        <sz val="12"/>
        <rFont val="Times New Roman"/>
        <family val="1"/>
      </rPr>
      <t>-</t>
    </r>
    <r>
      <rPr>
        <sz val="12"/>
        <rFont val="Times New Roman"/>
        <family val="1"/>
      </rPr>
      <t>] (bOH-aH)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</si>
</sst>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E+00"/>
    <numFmt numFmtId="177" formatCode="0.00_);[Red]\(0.00\)"/>
    <numFmt numFmtId="178" formatCode="0.000"/>
    <numFmt numFmtId="179" formatCode="0.0000"/>
    <numFmt numFmtId="180" formatCode="0.00_ "/>
    <numFmt numFmtId="181" formatCode="0.0"/>
    <numFmt numFmtId="182" formatCode="0.000_ 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2"/>
      <name val="Microsoft JhengHei Light"/>
      <family val="2"/>
      <charset val="136"/>
    </font>
    <font>
      <vertAlign val="superscript"/>
      <sz val="12"/>
      <name val="Times New Roman"/>
      <family val="1"/>
    </font>
    <font>
      <sz val="12"/>
      <name val="新細明體"/>
      <family val="2"/>
      <charset val="136"/>
    </font>
    <font>
      <sz val="12"/>
      <name val="Times New Roman"/>
      <family val="2"/>
      <charset val="136"/>
    </font>
    <font>
      <i/>
      <sz val="12"/>
      <name val="Times New Roman"/>
      <family val="1"/>
    </font>
    <font>
      <sz val="12"/>
      <name val="微軟正黑體"/>
      <family val="2"/>
      <charset val="136"/>
    </font>
    <font>
      <b/>
      <sz val="14"/>
      <name val="Times New Roman"/>
      <family val="1"/>
    </font>
    <font>
      <b/>
      <sz val="14"/>
      <name val="新細明體"/>
      <family val="1"/>
      <charset val="136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i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rgb="FF000000"/>
      <name val="微軟正黑體"/>
      <family val="2"/>
      <charset val="136"/>
    </font>
    <font>
      <sz val="12"/>
      <name val="微軟正黑體"/>
      <family val="1"/>
      <charset val="136"/>
    </font>
    <font>
      <sz val="12"/>
      <name val="Microsoft JhengHei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179" fontId="2" fillId="0" borderId="0" xfId="0" applyNumberFormat="1" applyFont="1"/>
    <xf numFmtId="11" fontId="2" fillId="0" borderId="0" xfId="0" applyNumberFormat="1" applyFont="1"/>
    <xf numFmtId="177" fontId="2" fillId="0" borderId="0" xfId="0" applyNumberFormat="1" applyFont="1"/>
    <xf numFmtId="0" fontId="2" fillId="0" borderId="0" xfId="0" applyFont="1" applyAlignment="1">
      <alignment vertical="top" wrapText="1"/>
    </xf>
    <xf numFmtId="180" fontId="2" fillId="0" borderId="0" xfId="0" applyNumberFormat="1" applyFont="1"/>
    <xf numFmtId="0" fontId="7" fillId="0" borderId="0" xfId="0" applyFont="1"/>
    <xf numFmtId="181" fontId="2" fillId="2" borderId="0" xfId="0" applyNumberFormat="1" applyFont="1" applyFill="1"/>
    <xf numFmtId="2" fontId="2" fillId="2" borderId="0" xfId="0" applyNumberFormat="1" applyFont="1" applyFill="1"/>
    <xf numFmtId="180" fontId="2" fillId="2" borderId="0" xfId="0" applyNumberFormat="1" applyFont="1" applyFill="1"/>
    <xf numFmtId="2" fontId="2" fillId="0" borderId="0" xfId="0" applyNumberFormat="1" applyFont="1"/>
    <xf numFmtId="178" fontId="2" fillId="0" borderId="0" xfId="0" applyNumberFormat="1" applyFont="1"/>
    <xf numFmtId="180" fontId="2" fillId="0" borderId="0" xfId="0" applyNumberFormat="1" applyFont="1" applyAlignment="1">
      <alignment vertical="top" wrapText="1"/>
    </xf>
    <xf numFmtId="178" fontId="2" fillId="0" borderId="0" xfId="0" applyNumberFormat="1" applyFont="1" applyAlignment="1">
      <alignment vertical="top" wrapText="1"/>
    </xf>
    <xf numFmtId="176" fontId="2" fillId="2" borderId="0" xfId="0" applyNumberFormat="1" applyFont="1" applyFill="1"/>
    <xf numFmtId="177" fontId="2" fillId="0" borderId="0" xfId="0" applyNumberFormat="1" applyFont="1" applyAlignment="1">
      <alignment vertical="top" wrapText="1"/>
    </xf>
    <xf numFmtId="182" fontId="2" fillId="0" borderId="0" xfId="0" applyNumberFormat="1" applyFont="1" applyAlignment="1">
      <alignment vertical="top" wrapText="1"/>
    </xf>
    <xf numFmtId="182" fontId="2" fillId="0" borderId="0" xfId="0" applyNumberFormat="1" applyFont="1"/>
    <xf numFmtId="11" fontId="2" fillId="3" borderId="0" xfId="0" applyNumberFormat="1" applyFont="1" applyFill="1"/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0" xfId="0" applyNumberFormat="1" applyFont="1"/>
    <xf numFmtId="176" fontId="2" fillId="5" borderId="6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80" fontId="2" fillId="0" borderId="5" xfId="0" applyNumberFormat="1" applyFont="1" applyBorder="1" applyAlignment="1">
      <alignment horizontal="center" vertical="center" wrapText="1"/>
    </xf>
    <xf numFmtId="2" fontId="12" fillId="3" borderId="6" xfId="0" applyNumberFormat="1" applyFont="1" applyFill="1" applyBorder="1" applyAlignment="1">
      <alignment horizontal="center" vertical="center"/>
    </xf>
    <xf numFmtId="2" fontId="12" fillId="3" borderId="9" xfId="0" applyNumberFormat="1" applyFont="1" applyFill="1" applyBorder="1" applyAlignment="1">
      <alignment horizontal="center" vertical="center"/>
    </xf>
    <xf numFmtId="176" fontId="2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/>
    </xf>
    <xf numFmtId="180" fontId="2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7" fillId="0" borderId="0" xfId="0" applyFont="1"/>
    <xf numFmtId="0" fontId="0" fillId="0" borderId="0" xfId="0"/>
    <xf numFmtId="0" fontId="12" fillId="0" borderId="0" xfId="0" applyFont="1" applyAlignment="1">
      <alignment horizontal="left" vertical="center"/>
    </xf>
    <xf numFmtId="0" fontId="2" fillId="0" borderId="0" xfId="0" applyFont="1"/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zh-TW" sz="1600"/>
              <a:t>強鹼滴定弱酸</a:t>
            </a:r>
            <a:r>
              <a:rPr lang="zh-TW" altLang="en-US" sz="1600"/>
              <a:t>（</a:t>
            </a:r>
            <a:r>
              <a:rPr lang="zh-TW" sz="1600"/>
              <a:t>醋酸</a:t>
            </a:r>
            <a:r>
              <a:rPr lang="zh-TW" altLang="en-US" sz="1600"/>
              <a:t>）</a:t>
            </a:r>
            <a:endParaRPr lang="zh-TW" sz="1600"/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0770194132162864"/>
          <c:y val="8.8735516657933708E-2"/>
          <c:w val="0.82666332572792078"/>
          <c:h val="0.77957872065941869"/>
        </c:manualLayout>
      </c:layout>
      <c:scatterChart>
        <c:scatterStyle val="smoothMarker"/>
        <c:varyColors val="0"/>
        <c:ser>
          <c:idx val="0"/>
          <c:order val="0"/>
          <c:tx>
            <c:v>變化參數後的滴定曲線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強鹼滴定弱酸!$C$3:$C$558</c:f>
              <c:numCache>
                <c:formatCode>0.00_ </c:formatCode>
                <c:ptCount val="55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</c:numCache>
            </c:numRef>
          </c:xVal>
          <c:yVal>
            <c:numRef>
              <c:f>強鹼滴定弱酸!$L$3:$L$558</c:f>
              <c:numCache>
                <c:formatCode>0.00_);[Red]\(0.00\)</c:formatCode>
                <c:ptCount val="556"/>
                <c:pt idx="0">
                  <c:v>2.5241816267717301</c:v>
                </c:pt>
                <c:pt idx="1">
                  <c:v>2.6677698718634648</c:v>
                </c:pt>
                <c:pt idx="2">
                  <c:v>2.7985629866653405</c:v>
                </c:pt>
                <c:pt idx="3">
                  <c:v>2.9114383487835687</c:v>
                </c:pt>
                <c:pt idx="4">
                  <c:v>3.0074400699589936</c:v>
                </c:pt>
                <c:pt idx="5">
                  <c:v>3.0895595674772194</c:v>
                </c:pt>
                <c:pt idx="6">
                  <c:v>3.1606999090738208</c:v>
                </c:pt>
                <c:pt idx="7">
                  <c:v>3.2231808275169089</c:v>
                </c:pt>
                <c:pt idx="8">
                  <c:v>3.2787593154735521</c:v>
                </c:pt>
                <c:pt idx="9">
                  <c:v>3.3287546507431127</c:v>
                </c:pt>
                <c:pt idx="10">
                  <c:v>3.3741650889227568</c:v>
                </c:pt>
                <c:pt idx="11">
                  <c:v>3.41575627864604</c:v>
                </c:pt>
                <c:pt idx="12">
                  <c:v>3.4541244360400416</c:v>
                </c:pt>
                <c:pt idx="13">
                  <c:v>3.4897408689803284</c:v>
                </c:pt>
                <c:pt idx="14">
                  <c:v>3.5229834670043898</c:v>
                </c:pt>
                <c:pt idx="15">
                  <c:v>3.5541592101194928</c:v>
                </c:pt>
                <c:pt idx="16">
                  <c:v>3.5835204752314995</c:v>
                </c:pt>
                <c:pt idx="17">
                  <c:v>3.6112770187282059</c:v>
                </c:pt>
                <c:pt idx="18">
                  <c:v>3.6376049070328942</c:v>
                </c:pt>
                <c:pt idx="19">
                  <c:v>3.662653263452933</c:v>
                </c:pt>
                <c:pt idx="20">
                  <c:v>3.6865494310614366</c:v>
                </c:pt>
                <c:pt idx="21">
                  <c:v>3.70940297119808</c:v>
                </c:pt>
                <c:pt idx="22">
                  <c:v>3.7313087950322701</c:v>
                </c:pt>
                <c:pt idx="23">
                  <c:v>3.7523496418039555</c:v>
                </c:pt>
                <c:pt idx="24">
                  <c:v>3.7725980590947059</c:v>
                </c:pt>
                <c:pt idx="25">
                  <c:v>3.792117999473374</c:v>
                </c:pt>
                <c:pt idx="26">
                  <c:v>3.8109661186405046</c:v>
                </c:pt>
                <c:pt idx="27">
                  <c:v>3.8291928391275794</c:v>
                </c:pt>
                <c:pt idx="28">
                  <c:v>3.8468432282439249</c:v>
                </c:pt>
                <c:pt idx="29">
                  <c:v>3.8639577276405559</c:v>
                </c:pt>
                <c:pt idx="30">
                  <c:v>3.8805727634287916</c:v>
                </c:pt>
                <c:pt idx="31">
                  <c:v>3.8967212594520384</c:v>
                </c:pt>
                <c:pt idx="32">
                  <c:v>3.912433071500288</c:v>
                </c:pt>
                <c:pt idx="33">
                  <c:v>3.9277353565762034</c:v>
                </c:pt>
                <c:pt idx="34">
                  <c:v>3.9426528884825038</c:v>
                </c:pt>
                <c:pt idx="35">
                  <c:v>3.95720832879269</c:v>
                </c:pt>
                <c:pt idx="36">
                  <c:v>3.971422460538399</c:v>
                </c:pt>
                <c:pt idx="37">
                  <c:v>3.9853143905828921</c:v>
                </c:pt>
                <c:pt idx="38">
                  <c:v>3.9989017255685391</c:v>
                </c:pt>
                <c:pt idx="39">
                  <c:v>4.01220072546114</c:v>
                </c:pt>
                <c:pt idx="40">
                  <c:v>4.0252264380192608</c:v>
                </c:pt>
                <c:pt idx="41">
                  <c:v>4.0379928169563621</c:v>
                </c:pt>
                <c:pt idx="42">
                  <c:v>4.0505128261062611</c:v>
                </c:pt>
                <c:pt idx="43">
                  <c:v>4.0627985315311888</c:v>
                </c:pt>
                <c:pt idx="44">
                  <c:v>4.0748611832059503</c:v>
                </c:pt>
                <c:pt idx="45">
                  <c:v>4.0867112876592557</c:v>
                </c:pt>
                <c:pt idx="46">
                  <c:v>4.0983586727461381</c:v>
                </c:pt>
                <c:pt idx="47">
                  <c:v>4.1098125455503016</c:v>
                </c:pt>
                <c:pt idx="48">
                  <c:v>4.1210815442718918</c:v>
                </c:pt>
                <c:pt idx="49">
                  <c:v>4.132173784834106</c:v>
                </c:pt>
                <c:pt idx="50">
                  <c:v>4.1430969028401012</c:v>
                </c:pt>
                <c:pt idx="51">
                  <c:v>4.1538580914253291</c:v>
                </c:pt>
                <c:pt idx="52">
                  <c:v>4.1644641354783509</c:v>
                </c:pt>
                <c:pt idx="53">
                  <c:v>4.1749214426390813</c:v>
                </c:pt>
                <c:pt idx="54">
                  <c:v>4.1852360714327395</c:v>
                </c:pt>
                <c:pt idx="55">
                  <c:v>4.1954137568509866</c:v>
                </c:pt>
                <c:pt idx="56">
                  <c:v>4.2054599336535716</c:v>
                </c:pt>
                <c:pt idx="57">
                  <c:v>4.2153797576301377</c:v>
                </c:pt>
                <c:pt idx="58">
                  <c:v>4.2251781250325289</c:v>
                </c:pt>
                <c:pt idx="59">
                  <c:v>4.2348596903646722</c:v>
                </c:pt>
                <c:pt idx="60">
                  <c:v>4.2444288826929943</c:v>
                </c:pt>
                <c:pt idx="61">
                  <c:v>4.2538899206235099</c:v>
                </c:pt>
                <c:pt idx="62">
                  <c:v>4.2632468260753225</c:v>
                </c:pt>
                <c:pt idx="63">
                  <c:v>4.272503436963107</c:v>
                </c:pt>
                <c:pt idx="64">
                  <c:v>4.2816634188942064</c:v>
                </c:pt>
                <c:pt idx="65">
                  <c:v>4.2907302759678512</c:v>
                </c:pt>
                <c:pt idx="66">
                  <c:v>4.2997073607614018</c:v>
                </c:pt>
                <c:pt idx="67">
                  <c:v>4.3085978835743051</c:v>
                </c:pt>
                <c:pt idx="68">
                  <c:v>4.3174049209967009</c:v>
                </c:pt>
                <c:pt idx="69">
                  <c:v>4.3261314238609936</c:v>
                </c:pt>
                <c:pt idx="70">
                  <c:v>4.3347802246301548</c:v>
                </c:pt>
                <c:pt idx="71">
                  <c:v>4.3433540442688017</c:v>
                </c:pt>
                <c:pt idx="72">
                  <c:v>4.351855498643415</c:v>
                </c:pt>
                <c:pt idx="73">
                  <c:v>4.3602871044867237</c:v>
                </c:pt>
                <c:pt idx="74">
                  <c:v>4.3686512849656562</c:v>
                </c:pt>
                <c:pt idx="75">
                  <c:v>4.3769503748816385</c:v>
                </c:pt>
                <c:pt idx="76">
                  <c:v>4.3851866255342582</c:v>
                </c:pt>
                <c:pt idx="77">
                  <c:v>4.3933622092743976</c:v>
                </c:pt>
                <c:pt idx="78">
                  <c:v>4.4014792237709894</c:v>
                </c:pt>
                <c:pt idx="79">
                  <c:v>4.4095396960120929</c:v>
                </c:pt>
                <c:pt idx="80">
                  <c:v>4.4175455860632473</c:v>
                </c:pt>
                <c:pt idx="81">
                  <c:v>4.4254987905977137</c:v>
                </c:pt>
                <c:pt idx="82">
                  <c:v>4.4334011462193672</c:v>
                </c:pt>
                <c:pt idx="83">
                  <c:v>4.4412544325900933</c:v>
                </c:pt>
                <c:pt idx="84">
                  <c:v>4.4490603753776661</c:v>
                </c:pt>
                <c:pt idx="85">
                  <c:v>4.45682064903722</c:v>
                </c:pt>
                <c:pt idx="86">
                  <c:v>4.464536879437218</c:v>
                </c:pt>
                <c:pt idx="87">
                  <c:v>4.4722106463418783</c:v>
                </c:pt>
                <c:pt idx="88">
                  <c:v>4.4798434857582725</c:v>
                </c:pt>
                <c:pt idx="89">
                  <c:v>4.4874368921609769</c:v>
                </c:pt>
                <c:pt idx="90">
                  <c:v>4.4949923205989171</c:v>
                </c:pt>
                <c:pt idx="91">
                  <c:v>4.5025111886946014</c:v>
                </c:pt>
                <c:pt idx="92">
                  <c:v>4.5099948785431412</c:v>
                </c:pt>
                <c:pt idx="93">
                  <c:v>4.5174447385165024</c:v>
                </c:pt>
                <c:pt idx="94">
                  <c:v>4.5248620849807066</c:v>
                </c:pt>
                <c:pt idx="95">
                  <c:v>4.5322482039316112</c:v>
                </c:pt>
                <c:pt idx="96">
                  <c:v>4.5396043525537522</c:v>
                </c:pt>
                <c:pt idx="97">
                  <c:v>4.546931760707654</c:v>
                </c:pt>
                <c:pt idx="98">
                  <c:v>4.5542316323528382</c:v>
                </c:pt>
                <c:pt idx="99">
                  <c:v>4.5615051469055272</c:v>
                </c:pt>
                <c:pt idx="100">
                  <c:v>4.5687534605412541</c:v>
                </c:pt>
                <c:pt idx="101">
                  <c:v>4.5759777074418135</c:v>
                </c:pt>
                <c:pt idx="102">
                  <c:v>4.5831790009924323</c:v>
                </c:pt>
                <c:pt idx="103">
                  <c:v>4.590358434931642</c:v>
                </c:pt>
                <c:pt idx="104">
                  <c:v>4.5975170844567295</c:v>
                </c:pt>
                <c:pt idx="105">
                  <c:v>4.6046560072897993</c:v>
                </c:pt>
                <c:pt idx="106">
                  <c:v>4.611776244703389</c:v>
                </c:pt>
                <c:pt idx="107">
                  <c:v>4.6188788225131674</c:v>
                </c:pt>
                <c:pt idx="108">
                  <c:v>4.6259647520350775</c:v>
                </c:pt>
                <c:pt idx="109">
                  <c:v>4.6330350310144262</c:v>
                </c:pt>
                <c:pt idx="110">
                  <c:v>4.640090644524423</c:v>
                </c:pt>
                <c:pt idx="111">
                  <c:v>4.6471325658399678</c:v>
                </c:pt>
                <c:pt idx="112">
                  <c:v>4.6541617572865404</c:v>
                </c:pt>
                <c:pt idx="113">
                  <c:v>4.6611791710669657</c:v>
                </c:pt>
                <c:pt idx="114">
                  <c:v>4.6681857500672699</c:v>
                </c:pt>
                <c:pt idx="115">
                  <c:v>4.6751824286450603</c:v>
                </c:pt>
                <c:pt idx="116">
                  <c:v>4.6821701334000867</c:v>
                </c:pt>
                <c:pt idx="117">
                  <c:v>4.6891497839287899</c:v>
                </c:pt>
                <c:pt idx="118">
                  <c:v>4.6961222935664235</c:v>
                </c:pt>
                <c:pt idx="119">
                  <c:v>4.7030885701164618</c:v>
                </c:pt>
                <c:pt idx="120">
                  <c:v>4.7100495165693648</c:v>
                </c:pt>
                <c:pt idx="121">
                  <c:v>4.7170060318112608</c:v>
                </c:pt>
                <c:pt idx="122">
                  <c:v>4.7239590113242347</c:v>
                </c:pt>
                <c:pt idx="123">
                  <c:v>4.7309093478840403</c:v>
                </c:pt>
                <c:pt idx="124">
                  <c:v>4.7378579322469507</c:v>
                </c:pt>
                <c:pt idx="125">
                  <c:v>4.7448056538363739</c:v>
                </c:pt>
                <c:pt idx="126">
                  <c:v>4.7517534014258409</c:v>
                </c:pt>
                <c:pt idx="127">
                  <c:v>4.7587020638215902</c:v>
                </c:pt>
                <c:pt idx="128">
                  <c:v>4.7656525305439779</c:v>
                </c:pt>
                <c:pt idx="129">
                  <c:v>4.7726056925108287</c:v>
                </c:pt>
                <c:pt idx="130">
                  <c:v>4.7795624427238357</c:v>
                </c:pt>
                <c:pt idx="131">
                  <c:v>4.786523676959221</c:v>
                </c:pt>
                <c:pt idx="132">
                  <c:v>4.7934902944622033</c:v>
                </c:pt>
                <c:pt idx="133">
                  <c:v>4.8004631986492532</c:v>
                </c:pt>
                <c:pt idx="134">
                  <c:v>4.8074432978206758</c:v>
                </c:pt>
                <c:pt idx="135">
                  <c:v>4.8144315058768283</c:v>
                </c:pt>
                <c:pt idx="136">
                  <c:v>4.8214287430522802</c:v>
                </c:pt>
                <c:pt idx="137">
                  <c:v>4.8284359366563256</c:v>
                </c:pt>
                <c:pt idx="138">
                  <c:v>4.8354540218342255</c:v>
                </c:pt>
                <c:pt idx="139">
                  <c:v>4.8424839423346064</c:v>
                </c:pt>
                <c:pt idx="140">
                  <c:v>4.8495266513038118</c:v>
                </c:pt>
                <c:pt idx="141">
                  <c:v>4.8565831120937055</c:v>
                </c:pt>
                <c:pt idx="142">
                  <c:v>4.8636542990901921</c:v>
                </c:pt>
                <c:pt idx="143">
                  <c:v>4.8707411985668578</c:v>
                </c:pt>
                <c:pt idx="144">
                  <c:v>4.8778448095606386</c:v>
                </c:pt>
                <c:pt idx="145">
                  <c:v>4.8849661447762784</c:v>
                </c:pt>
                <c:pt idx="146">
                  <c:v>4.8921062315160952</c:v>
                </c:pt>
                <c:pt idx="147">
                  <c:v>4.8992661126464174</c:v>
                </c:pt>
                <c:pt idx="148">
                  <c:v>4.9064468475899021</c:v>
                </c:pt>
                <c:pt idx="149">
                  <c:v>4.9136495133601104</c:v>
                </c:pt>
                <c:pt idx="150">
                  <c:v>4.9208752056304093</c:v>
                </c:pt>
                <c:pt idx="151">
                  <c:v>4.9281250398490855</c:v>
                </c:pt>
                <c:pt idx="152">
                  <c:v>4.935400152391856</c:v>
                </c:pt>
                <c:pt idx="153">
                  <c:v>4.942701701769181</c:v>
                </c:pt>
                <c:pt idx="154">
                  <c:v>4.9500308698786064</c:v>
                </c:pt>
                <c:pt idx="155">
                  <c:v>4.9573888633165835</c:v>
                </c:pt>
                <c:pt idx="156">
                  <c:v>4.9647769147461762</c:v>
                </c:pt>
                <c:pt idx="157">
                  <c:v>4.9721962843277048</c:v>
                </c:pt>
                <c:pt idx="158">
                  <c:v>4.9796482612185446</c:v>
                </c:pt>
                <c:pt idx="159">
                  <c:v>4.9871341651413994</c:v>
                </c:pt>
                <c:pt idx="160">
                  <c:v>4.9946553480325635</c:v>
                </c:pt>
                <c:pt idx="161">
                  <c:v>5.002213195774095</c:v>
                </c:pt>
                <c:pt idx="162">
                  <c:v>5.0098091300097503</c:v>
                </c:pt>
                <c:pt idx="163">
                  <c:v>5.0174446100612258</c:v>
                </c:pt>
                <c:pt idx="164">
                  <c:v>5.0251211349435492</c:v>
                </c:pt>
                <c:pt idx="165">
                  <c:v>5.0328402454902772</c:v>
                </c:pt>
                <c:pt idx="166">
                  <c:v>5.0406035265977254</c:v>
                </c:pt>
                <c:pt idx="167">
                  <c:v>5.0484126095929822</c:v>
                </c:pt>
                <c:pt idx="168">
                  <c:v>5.0562691747382598</c:v>
                </c:pt>
                <c:pt idx="169">
                  <c:v>5.0641749538889957</c:v>
                </c:pt>
                <c:pt idx="170">
                  <c:v>5.0721317332924158</c:v>
                </c:pt>
                <c:pt idx="171">
                  <c:v>5.0801413565722582</c:v>
                </c:pt>
                <c:pt idx="172">
                  <c:v>5.0882057278888793</c:v>
                </c:pt>
                <c:pt idx="173">
                  <c:v>5.0963268152938879</c:v>
                </c:pt>
                <c:pt idx="174">
                  <c:v>5.1045066543036421</c:v>
                </c:pt>
                <c:pt idx="175">
                  <c:v>5.1127473516969539</c:v>
                </c:pt>
                <c:pt idx="176">
                  <c:v>5.1210510895628802</c:v>
                </c:pt>
                <c:pt idx="177">
                  <c:v>5.1294201296241999</c:v>
                </c:pt>
                <c:pt idx="178">
                  <c:v>5.1378568178402126</c:v>
                </c:pt>
                <c:pt idx="179">
                  <c:v>5.1463635893356061</c:v>
                </c:pt>
                <c:pt idx="180">
                  <c:v>5.1549429736652046</c:v>
                </c:pt>
                <c:pt idx="181">
                  <c:v>5.1635976004647661</c:v>
                </c:pt>
                <c:pt idx="182">
                  <c:v>5.1723302054870937</c:v>
                </c:pt>
                <c:pt idx="183">
                  <c:v>5.1811436371028829</c:v>
                </c:pt>
                <c:pt idx="184">
                  <c:v>5.1900408632710464</c:v>
                </c:pt>
                <c:pt idx="185">
                  <c:v>5.1990249790348519</c:v>
                </c:pt>
                <c:pt idx="186">
                  <c:v>5.2080992145994287</c:v>
                </c:pt>
                <c:pt idx="187">
                  <c:v>5.2172669440448125</c:v>
                </c:pt>
                <c:pt idx="188">
                  <c:v>5.2265316947144251</c:v>
                </c:pt>
                <c:pt idx="189">
                  <c:v>5.2358971573802995</c:v>
                </c:pt>
                <c:pt idx="190">
                  <c:v>5.2453671972260469</c:v>
                </c:pt>
                <c:pt idx="191">
                  <c:v>5.2549458657692689</c:v>
                </c:pt>
                <c:pt idx="192">
                  <c:v>5.2646374137778649</c:v>
                </c:pt>
                <c:pt idx="193">
                  <c:v>5.2744463053113515</c:v>
                </c:pt>
                <c:pt idx="194">
                  <c:v>5.2843772330061114</c:v>
                </c:pt>
                <c:pt idx="195">
                  <c:v>5.29443513472898</c:v>
                </c:pt>
                <c:pt idx="196">
                  <c:v>5.3046252117535575</c:v>
                </c:pt>
                <c:pt idx="197">
                  <c:v>5.3149529486316105</c:v>
                </c:pt>
                <c:pt idx="198">
                  <c:v>5.3254241349524936</c:v>
                </c:pt>
                <c:pt idx="199">
                  <c:v>5.3360448892097079</c:v>
                </c:pt>
                <c:pt idx="200">
                  <c:v>5.3468216850294548</c:v>
                </c:pt>
                <c:pt idx="201">
                  <c:v>5.3577613800496158</c:v>
                </c:pt>
                <c:pt idx="202">
                  <c:v>5.368871247759686</c:v>
                </c:pt>
                <c:pt idx="203">
                  <c:v>5.3801590126886945</c:v>
                </c:pt>
                <c:pt idx="204">
                  <c:v>5.3916328893991414</c:v>
                </c:pt>
                <c:pt idx="205">
                  <c:v>5.403301625722583</c:v>
                </c:pt>
                <c:pt idx="206">
                  <c:v>5.4151745508873042</c:v>
                </c:pt>
                <c:pt idx="207">
                  <c:v>5.4272616291435574</c:v>
                </c:pt>
                <c:pt idx="208">
                  <c:v>5.4395735197264052</c:v>
                </c:pt>
                <c:pt idx="209">
                  <c:v>5.4521216440124132</c:v>
                </c:pt>
                <c:pt idx="210">
                  <c:v>5.4649182609900873</c:v>
                </c:pt>
                <c:pt idx="211">
                  <c:v>5.4779765522537511</c:v>
                </c:pt>
                <c:pt idx="212">
                  <c:v>5.4913107180628575</c:v>
                </c:pt>
                <c:pt idx="213">
                  <c:v>5.5049360862080343</c:v>
                </c:pt>
                <c:pt idx="214">
                  <c:v>5.5188692357533098</c:v>
                </c:pt>
                <c:pt idx="215">
                  <c:v>5.5331281382654529</c:v>
                </c:pt>
                <c:pt idx="216">
                  <c:v>5.5477323194780697</c:v>
                </c:pt>
                <c:pt idx="217">
                  <c:v>5.562703045084274</c:v>
                </c:pt>
                <c:pt idx="218">
                  <c:v>5.5780635351682797</c:v>
                </c:pt>
                <c:pt idx="219">
                  <c:v>5.5938392126369738</c:v>
                </c:pt>
                <c:pt idx="220">
                  <c:v>5.6100579923987519</c:v>
                </c:pt>
                <c:pt idx="221">
                  <c:v>5.6267506196175487</c:v>
                </c:pt>
                <c:pt idx="222">
                  <c:v>5.6439510672922468</c:v>
                </c:pt>
                <c:pt idx="223">
                  <c:v>5.6616970061986569</c:v>
                </c:pt>
                <c:pt idx="224">
                  <c:v>5.6800303635229747</c:v>
                </c:pt>
                <c:pt idx="225">
                  <c:v>5.6989979911233561</c:v>
                </c:pt>
                <c:pt idx="226">
                  <c:v>5.7186524702724872</c:v>
                </c:pt>
                <c:pt idx="227">
                  <c:v>5.7390530877530139</c:v>
                </c:pt>
                <c:pt idx="228">
                  <c:v>5.7602670290385634</c:v>
                </c:pt>
                <c:pt idx="229">
                  <c:v>5.7823708492445505</c:v>
                </c:pt>
                <c:pt idx="230">
                  <c:v>5.8054523032241656</c:v>
                </c:pt>
                <c:pt idx="231">
                  <c:v>5.8296126454630466</c:v>
                </c:pt>
                <c:pt idx="232">
                  <c:v>5.8549695523470255</c:v>
                </c:pt>
                <c:pt idx="233">
                  <c:v>5.8816608805723014</c:v>
                </c:pt>
                <c:pt idx="234">
                  <c:v>5.9098495663366668</c:v>
                </c:pt>
                <c:pt idx="235">
                  <c:v>5.9397301077335429</c:v>
                </c:pt>
                <c:pt idx="236">
                  <c:v>5.9715372869446259</c:v>
                </c:pt>
                <c:pt idx="237">
                  <c:v>6.0055581306995922</c:v>
                </c:pt>
                <c:pt idx="238">
                  <c:v>6.0421486674883651</c:v>
                </c:pt>
                <c:pt idx="239">
                  <c:v>6.081757993867468</c:v>
                </c:pt>
                <c:pt idx="240">
                  <c:v>6.1249638434746068</c:v>
                </c:pt>
                <c:pt idx="241">
                  <c:v>6.1725269606449498</c:v>
                </c:pt>
                <c:pt idx="242">
                  <c:v>6.2254776342390263</c:v>
                </c:pt>
                <c:pt idx="243">
                  <c:v>6.2852603185625258</c:v>
                </c:pt>
                <c:pt idx="244">
                  <c:v>6.3539904926390953</c:v>
                </c:pt>
                <c:pt idx="245">
                  <c:v>6.4349478302968857</c:v>
                </c:pt>
                <c:pt idx="246">
                  <c:v>6.5336267015618876</c:v>
                </c:pt>
                <c:pt idx="247">
                  <c:v>6.6603271216954871</c:v>
                </c:pt>
                <c:pt idx="248">
                  <c:v>6.8381729475597437</c:v>
                </c:pt>
                <c:pt idx="249">
                  <c:v>7.1409504504850547</c:v>
                </c:pt>
                <c:pt idx="250">
                  <c:v>9.1338031202152763</c:v>
                </c:pt>
                <c:pt idx="251">
                  <c:v>11.300481577786616</c:v>
                </c:pt>
                <c:pt idx="252">
                  <c:v>11.600911004043667</c:v>
                </c:pt>
                <c:pt idx="253">
                  <c:v>11.776420922150489</c:v>
                </c:pt>
                <c:pt idx="254">
                  <c:v>11.900781814669061</c:v>
                </c:pt>
                <c:pt idx="255">
                  <c:v>11.997115538315875</c:v>
                </c:pt>
                <c:pt idx="256">
                  <c:v>12.075721568529854</c:v>
                </c:pt>
                <c:pt idx="257">
                  <c:v>12.142094049506825</c:v>
                </c:pt>
                <c:pt idx="258">
                  <c:v>12.199512524301033</c:v>
                </c:pt>
                <c:pt idx="259">
                  <c:v>12.250092376186965</c:v>
                </c:pt>
                <c:pt idx="260">
                  <c:v>12.295277978501414</c:v>
                </c:pt>
                <c:pt idx="261">
                  <c:v>12.33609954591342</c:v>
                </c:pt>
                <c:pt idx="262">
                  <c:v>12.373317751661396</c:v>
                </c:pt>
                <c:pt idx="263">
                  <c:v>12.407510259678729</c:v>
                </c:pt>
                <c:pt idx="264">
                  <c:v>12.43912609729354</c:v>
                </c:pt>
                <c:pt idx="265">
                  <c:v>12.468521223781691</c:v>
                </c:pt>
                <c:pt idx="266">
                  <c:v>12.495982596252498</c:v>
                </c:pt>
                <c:pt idx="267">
                  <c:v>12.52174492683654</c:v>
                </c:pt>
                <c:pt idx="268">
                  <c:v>12.546002642877324</c:v>
                </c:pt>
                <c:pt idx="269">
                  <c:v>12.56891860912248</c:v>
                </c:pt>
                <c:pt idx="270">
                  <c:v>12.590630610052504</c:v>
                </c:pt>
                <c:pt idx="271">
                  <c:v>12.611256248994788</c:v>
                </c:pt>
                <c:pt idx="272">
                  <c:v>12.630896706504858</c:v>
                </c:pt>
                <c:pt idx="273">
                  <c:v>12.649639662618281</c:v>
                </c:pt>
                <c:pt idx="274">
                  <c:v>12.667561596713586</c:v>
                </c:pt>
                <c:pt idx="275">
                  <c:v>12.684729617578029</c:v>
                </c:pt>
                <c:pt idx="276">
                  <c:v>12.701202934329734</c:v>
                </c:pt>
                <c:pt idx="277">
                  <c:v>12.717034049588399</c:v>
                </c:pt>
                <c:pt idx="278">
                  <c:v>12.73226973554759</c:v>
                </c:pt>
                <c:pt idx="279">
                  <c:v>12.746951838690382</c:v>
                </c:pt>
                <c:pt idx="280">
                  <c:v>12.761117948026714</c:v>
                </c:pt>
                <c:pt idx="281">
                  <c:v>12.774801953719317</c:v>
                </c:pt>
                <c:pt idx="282">
                  <c:v>12.788034516990253</c:v>
                </c:pt>
                <c:pt idx="283">
                  <c:v>12.800843467696986</c:v>
                </c:pt>
                <c:pt idx="284">
                  <c:v>12.813254142540128</c:v>
                </c:pt>
                <c:pt idx="285">
                  <c:v>12.825289674233328</c:v>
                </c:pt>
                <c:pt idx="286">
                  <c:v>12.836971239927625</c:v>
                </c:pt>
                <c:pt idx="287">
                  <c:v>12.848318275591303</c:v>
                </c:pt>
                <c:pt idx="288">
                  <c:v>12.859348661794899</c:v>
                </c:pt>
                <c:pt idx="289">
                  <c:v>12.870078885359543</c:v>
                </c:pt>
                <c:pt idx="290">
                  <c:v>12.880524180536504</c:v>
                </c:pt>
                <c:pt idx="291">
                  <c:v>12.890698652751464</c:v>
                </c:pt>
                <c:pt idx="292">
                  <c:v>12.900615387435256</c:v>
                </c:pt>
                <c:pt idx="293">
                  <c:v>12.910286546047196</c:v>
                </c:pt>
                <c:pt idx="294">
                  <c:v>12.919723451058179</c:v>
                </c:pt>
                <c:pt idx="295">
                  <c:v>12.928936661382517</c:v>
                </c:pt>
                <c:pt idx="296">
                  <c:v>12.937936039518478</c:v>
                </c:pt>
                <c:pt idx="297">
                  <c:v>12.946730811467621</c:v>
                </c:pt>
                <c:pt idx="298">
                  <c:v>12.955329620345365</c:v>
                </c:pt>
                <c:pt idx="299">
                  <c:v>12.963740574463454</c:v>
                </c:pt>
                <c:pt idx="300">
                  <c:v>12.971971290554551</c:v>
                </c:pt>
                <c:pt idx="301">
                  <c:v>12.980028932716301</c:v>
                </c:pt>
                <c:pt idx="302">
                  <c:v>12.987920247573646</c:v>
                </c:pt>
                <c:pt idx="303">
                  <c:v>12.995651596091722</c:v>
                </c:pt>
                <c:pt idx="304">
                  <c:v>13.003228982415031</c:v>
                </c:pt>
                <c:pt idx="305">
                  <c:v>13.010658080060361</c:v>
                </c:pt>
                <c:pt idx="306">
                  <c:v>13.017944255749562</c:v>
                </c:pt>
                <c:pt idx="307">
                  <c:v>13.025092591132895</c:v>
                </c:pt>
                <c:pt idx="308">
                  <c:v>13.032107902623084</c:v>
                </c:pt>
                <c:pt idx="309">
                  <c:v>13.038994759533894</c:v>
                </c:pt>
                <c:pt idx="310">
                  <c:v>13.045757500694224</c:v>
                </c:pt>
                <c:pt idx="311">
                  <c:v>13.052400249688949</c:v>
                </c:pt>
                <c:pt idx="312">
                  <c:v>13.058926928860487</c:v>
                </c:pt>
                <c:pt idx="313">
                  <c:v>13.065341272190087</c:v>
                </c:pt>
                <c:pt idx="314">
                  <c:v>13.071646837164721</c:v>
                </c:pt>
                <c:pt idx="315">
                  <c:v>13.077847015723934</c:v>
                </c:pt>
                <c:pt idx="316">
                  <c:v>13.083945044370955</c:v>
                </c:pt>
                <c:pt idx="317">
                  <c:v>13.089944013523491</c:v>
                </c:pt>
                <c:pt idx="318">
                  <c:v>13.095846876171777</c:v>
                </c:pt>
                <c:pt idx="319">
                  <c:v>13.101656455904591</c:v>
                </c:pt>
                <c:pt idx="320">
                  <c:v>13.107375454357783</c:v>
                </c:pt>
                <c:pt idx="321">
                  <c:v>13.113006458134491</c:v>
                </c:pt>
                <c:pt idx="322">
                  <c:v>13.118551945241373</c:v>
                </c:pt>
                <c:pt idx="323">
                  <c:v>13.124014291080915</c:v>
                </c:pt>
                <c:pt idx="324">
                  <c:v>13.129395774036054</c:v>
                </c:pt>
                <c:pt idx="325">
                  <c:v>13.134698580679967</c:v>
                </c:pt>
                <c:pt idx="326">
                  <c:v>13.139924810640796</c:v>
                </c:pt>
                <c:pt idx="327">
                  <c:v>13.145076481148401</c:v>
                </c:pt>
                <c:pt idx="328">
                  <c:v>13.150155531287734</c:v>
                </c:pt>
                <c:pt idx="329">
                  <c:v>13.155163825981283</c:v>
                </c:pt>
                <c:pt idx="330">
                  <c:v>13.160103159721022</c:v>
                </c:pt>
                <c:pt idx="331">
                  <c:v>13.164975260068539</c:v>
                </c:pt>
                <c:pt idx="332">
                  <c:v>13.169781790940425</c:v>
                </c:pt>
                <c:pt idx="333">
                  <c:v>13.174524355694519</c:v>
                </c:pt>
                <c:pt idx="334">
                  <c:v>13.179204500031341</c:v>
                </c:pt>
                <c:pt idx="335">
                  <c:v>13.183823714723829</c:v>
                </c:pt>
                <c:pt idx="336">
                  <c:v>13.188383438187424</c:v>
                </c:pt>
                <c:pt idx="337">
                  <c:v>13.192885058901592</c:v>
                </c:pt>
                <c:pt idx="338">
                  <c:v>13.197329917692949</c:v>
                </c:pt>
                <c:pt idx="339">
                  <c:v>13.201719309889407</c:v>
                </c:pt>
                <c:pt idx="340">
                  <c:v>13.206054487353946</c:v>
                </c:pt>
                <c:pt idx="341">
                  <c:v>13.210336660406027</c:v>
                </c:pt>
                <c:pt idx="342">
                  <c:v>13.214566999637999</c:v>
                </c:pt>
                <c:pt idx="343">
                  <c:v>13.21874663763332</c:v>
                </c:pt>
                <c:pt idx="344">
                  <c:v>13.222876670592873</c:v>
                </c:pt>
                <c:pt idx="345">
                  <c:v>13.226958159875247</c:v>
                </c:pt>
                <c:pt idx="346">
                  <c:v>13.230992133456358</c:v>
                </c:pt>
                <c:pt idx="347">
                  <c:v>13.234979587313427</c:v>
                </c:pt>
                <c:pt idx="348">
                  <c:v>13.238921486738013</c:v>
                </c:pt>
                <c:pt idx="349">
                  <c:v>13.242818767582348</c:v>
                </c:pt>
                <c:pt idx="350">
                  <c:v>13.246672337443067</c:v>
                </c:pt>
                <c:pt idx="351">
                  <c:v>13.250483076786036</c:v>
                </c:pt>
                <c:pt idx="352">
                  <c:v>13.254251840015753</c:v>
                </c:pt>
                <c:pt idx="353">
                  <c:v>13.257979456492601</c:v>
                </c:pt>
                <c:pt idx="354">
                  <c:v>13.261666731500936</c:v>
                </c:pt>
                <c:pt idx="355">
                  <c:v>13.26531444717086</c:v>
                </c:pt>
                <c:pt idx="356">
                  <c:v>13.26892336335631</c:v>
                </c:pt>
                <c:pt idx="357">
                  <c:v>13.272494218471902</c:v>
                </c:pt>
                <c:pt idx="358">
                  <c:v>13.276027730290879</c:v>
                </c:pt>
                <c:pt idx="359">
                  <c:v>13.279524596706251</c:v>
                </c:pt>
                <c:pt idx="360">
                  <c:v>13.282985496457199</c:v>
                </c:pt>
                <c:pt idx="361">
                  <c:v>13.286411089822602</c:v>
                </c:pt>
                <c:pt idx="362">
                  <c:v>13.289802019283467</c:v>
                </c:pt>
                <c:pt idx="363">
                  <c:v>13.293158910155899</c:v>
                </c:pt>
                <c:pt idx="364">
                  <c:v>13.296482371196209</c:v>
                </c:pt>
                <c:pt idx="365">
                  <c:v>13.299772995179575</c:v>
                </c:pt>
                <c:pt idx="366">
                  <c:v>13.303031359453664</c:v>
                </c:pt>
                <c:pt idx="367">
                  <c:v>13.306258026468486</c:v>
                </c:pt>
                <c:pt idx="368">
                  <c:v>13.309453544283704</c:v>
                </c:pt>
                <c:pt idx="369">
                  <c:v>13.312618447054524</c:v>
                </c:pt>
                <c:pt idx="370">
                  <c:v>13.315753255497278</c:v>
                </c:pt>
                <c:pt idx="371">
                  <c:v>13.31885847733566</c:v>
                </c:pt>
                <c:pt idx="372">
                  <c:v>13.321934607728613</c:v>
                </c:pt>
                <c:pt idx="373">
                  <c:v>13.324982129680746</c:v>
                </c:pt>
                <c:pt idx="374">
                  <c:v>13.328001514436137</c:v>
                </c:pt>
                <c:pt idx="375">
                  <c:v>13.330993221856303</c:v>
                </c:pt>
                <c:pt idx="376">
                  <c:v>13.333957700783143</c:v>
                </c:pt>
                <c:pt idx="377">
                  <c:v>13.336895389387497</c:v>
                </c:pt>
                <c:pt idx="378">
                  <c:v>13.339806715504059</c:v>
                </c:pt>
                <c:pt idx="379">
                  <c:v>13.342692096953254</c:v>
                </c:pt>
                <c:pt idx="380">
                  <c:v>13.345551941850674</c:v>
                </c:pt>
                <c:pt idx="381">
                  <c:v>13.348386648904679</c:v>
                </c:pt>
                <c:pt idx="382">
                  <c:v>13.351196607702651</c:v>
                </c:pt>
                <c:pt idx="383">
                  <c:v>13.353982198986481</c:v>
                </c:pt>
                <c:pt idx="384">
                  <c:v>13.356743794917705</c:v>
                </c:pt>
                <c:pt idx="385">
                  <c:v>13.359481759332803</c:v>
                </c:pt>
                <c:pt idx="386">
                  <c:v>13.362196447989067</c:v>
                </c:pt>
                <c:pt idx="387">
                  <c:v>13.364888208801467</c:v>
                </c:pt>
                <c:pt idx="388">
                  <c:v>13.367557382070903</c:v>
                </c:pt>
                <c:pt idx="389">
                  <c:v>13.370204300704202</c:v>
                </c:pt>
                <c:pt idx="390">
                  <c:v>13.37282929042626</c:v>
                </c:pt>
                <c:pt idx="391">
                  <c:v>13.375432669984599</c:v>
                </c:pt>
                <c:pt idx="392">
                  <c:v>13.378014751346715</c:v>
                </c:pt>
                <c:pt idx="393">
                  <c:v>13.380575839890501</c:v>
                </c:pt>
                <c:pt idx="394">
                  <c:v>13.383116234588021</c:v>
                </c:pt>
                <c:pt idx="395">
                  <c:v>13.385636228182946</c:v>
                </c:pt>
                <c:pt idx="396">
                  <c:v>13.388136107361863</c:v>
                </c:pt>
                <c:pt idx="397">
                  <c:v>13.390616152919767</c:v>
                </c:pt>
                <c:pt idx="398">
                  <c:v>13.393076639919919</c:v>
                </c:pt>
                <c:pt idx="399">
                  <c:v>13.395517837848331</c:v>
                </c:pt>
                <c:pt idx="400">
                  <c:v>13.397940010763092</c:v>
                </c:pt>
                <c:pt idx="401">
                  <c:v>13.400343417438709</c:v>
                </c:pt>
                <c:pt idx="402">
                  <c:v>13.402728311505706</c:v>
                </c:pt>
                <c:pt idx="403">
                  <c:v>13.405094941585638</c:v>
                </c:pt>
                <c:pt idx="404">
                  <c:v>13.4074435514217</c:v>
                </c:pt>
                <c:pt idx="405">
                  <c:v>13.409774380005121</c:v>
                </c:pt>
                <c:pt idx="406">
                  <c:v>13.41208766169748</c:v>
                </c:pt>
                <c:pt idx="407">
                  <c:v>13.41438362634913</c:v>
                </c:pt>
                <c:pt idx="408">
                  <c:v>13.416662499413837</c:v>
                </c:pt>
                <c:pt idx="409">
                  <c:v>13.418924502059832</c:v>
                </c:pt>
                <c:pt idx="410">
                  <c:v>13.421169851277362</c:v>
                </c:pt>
                <c:pt idx="411">
                  <c:v>13.423398759982891</c:v>
                </c:pt>
                <c:pt idx="412">
                  <c:v>13.425611437120081</c:v>
                </c:pt>
                <c:pt idx="413">
                  <c:v>13.42780808775766</c:v>
                </c:pt>
                <c:pt idx="414">
                  <c:v>13.429988913184307</c:v>
                </c:pt>
                <c:pt idx="415">
                  <c:v>13.432154111000632</c:v>
                </c:pt>
                <c:pt idx="416">
                  <c:v>13.434303875208402</c:v>
                </c:pt>
                <c:pt idx="417">
                  <c:v>13.436438396297063</c:v>
                </c:pt>
                <c:pt idx="418">
                  <c:v>13.438557861327704</c:v>
                </c:pt>
                <c:pt idx="419">
                  <c:v>13.440662454014497</c:v>
                </c:pt>
                <c:pt idx="420">
                  <c:v>13.442752354803767</c:v>
                </c:pt>
                <c:pt idx="421">
                  <c:v>13.444827740950725</c:v>
                </c:pt>
                <c:pt idx="422">
                  <c:v>13.446888786593963</c:v>
                </c:pt>
                <c:pt idx="423">
                  <c:v>13.448935662827797</c:v>
                </c:pt>
                <c:pt idx="424">
                  <c:v>13.450968537772518</c:v>
                </c:pt>
                <c:pt idx="425">
                  <c:v>13.452987576642633</c:v>
                </c:pt>
                <c:pt idx="426">
                  <c:v>13.454992941813163</c:v>
                </c:pt>
                <c:pt idx="427">
                  <c:v>13.456984792884061</c:v>
                </c:pt>
                <c:pt idx="428">
                  <c:v>13.458963286742806</c:v>
                </c:pt>
                <c:pt idx="429">
                  <c:v>13.460928577625264</c:v>
                </c:pt>
                <c:pt idx="430">
                  <c:v>13.462880817174835</c:v>
                </c:pt>
                <c:pt idx="431">
                  <c:v>13.464820154499963</c:v>
                </c:pt>
                <c:pt idx="432">
                  <c:v>13.466746736230073</c:v>
                </c:pt>
                <c:pt idx="433">
                  <c:v>13.468660706569967</c:v>
                </c:pt>
                <c:pt idx="434">
                  <c:v>13.470562207352733</c:v>
                </c:pt>
                <c:pt idx="435">
                  <c:v>13.472451378091229</c:v>
                </c:pt>
                <c:pt idx="436">
                  <c:v>13.474328356028172</c:v>
                </c:pt>
                <c:pt idx="437">
                  <c:v>13.476193276184892</c:v>
                </c:pt>
                <c:pt idx="438">
                  <c:v>13.478046271408777</c:v>
                </c:pt>
                <c:pt idx="439">
                  <c:v>13.47988747241946</c:v>
                </c:pt>
                <c:pt idx="440">
                  <c:v>13.481717007853792</c:v>
                </c:pt>
                <c:pt idx="441">
                  <c:v>13.483535004309637</c:v>
                </c:pt>
                <c:pt idx="442">
                  <c:v>13.485341586388509</c:v>
                </c:pt>
                <c:pt idx="443">
                  <c:v>13.487136876737113</c:v>
                </c:pt>
                <c:pt idx="444">
                  <c:v>13.488920996087813</c:v>
                </c:pt>
                <c:pt idx="445">
                  <c:v>13.490694063298056</c:v>
                </c:pt>
                <c:pt idx="446">
                  <c:v>13.492456195388781</c:v>
                </c:pt>
                <c:pt idx="447">
                  <c:v>13.494207507581864</c:v>
                </c:pt>
                <c:pt idx="448">
                  <c:v>13.495948113336603</c:v>
                </c:pt>
                <c:pt idx="449">
                  <c:v>13.497678124385288</c:v>
                </c:pt>
                <c:pt idx="450">
                  <c:v>13.499397650767886</c:v>
                </c:pt>
                <c:pt idx="451">
                  <c:v>13.501106800865841</c:v>
                </c:pt>
                <c:pt idx="452">
                  <c:v>13.502805681435067</c:v>
                </c:pt>
                <c:pt idx="453">
                  <c:v>13.504494397638089</c:v>
                </c:pt>
                <c:pt idx="454">
                  <c:v>13.506173053075422</c:v>
                </c:pt>
                <c:pt idx="455">
                  <c:v>13.507841749816169</c:v>
                </c:pt>
                <c:pt idx="456">
                  <c:v>13.509500588427883</c:v>
                </c:pt>
                <c:pt idx="457">
                  <c:v>13.511149668005697</c:v>
                </c:pt>
                <c:pt idx="458">
                  <c:v>13.512789086200753</c:v>
                </c:pt>
                <c:pt idx="459">
                  <c:v>13.514418939247959</c:v>
                </c:pt>
                <c:pt idx="460">
                  <c:v>13.516039321993068</c:v>
                </c:pt>
                <c:pt idx="461">
                  <c:v>13.517650327919128</c:v>
                </c:pt>
                <c:pt idx="462">
                  <c:v>13.519252049172296</c:v>
                </c:pt>
                <c:pt idx="463">
                  <c:v>13.520844576587049</c:v>
                </c:pt>
                <c:pt idx="464">
                  <c:v>13.522427999710802</c:v>
                </c:pt>
                <c:pt idx="465">
                  <c:v>13.524002406827957</c:v>
                </c:pt>
                <c:pt idx="466">
                  <c:v>13.52556788498339</c:v>
                </c:pt>
                <c:pt idx="467">
                  <c:v>13.527124520005392</c:v>
                </c:pt>
                <c:pt idx="468">
                  <c:v>13.528672396528089</c:v>
                </c:pt>
                <c:pt idx="469">
                  <c:v>13.530211598013342</c:v>
                </c:pt>
                <c:pt idx="470">
                  <c:v>13.53174220677216</c:v>
                </c:pt>
                <c:pt idx="471">
                  <c:v>13.533264303985611</c:v>
                </c:pt>
                <c:pt idx="472">
                  <c:v>13.534777969725269</c:v>
                </c:pt>
                <c:pt idx="473">
                  <c:v>13.536283282973207</c:v>
                </c:pt>
                <c:pt idx="474">
                  <c:v>13.537780321641531</c:v>
                </c:pt>
                <c:pt idx="475">
                  <c:v>13.539269162591482</c:v>
                </c:pt>
                <c:pt idx="476">
                  <c:v>13.540749881652129</c:v>
                </c:pt>
                <c:pt idx="477">
                  <c:v>13.542222553638618</c:v>
                </c:pt>
                <c:pt idx="478">
                  <c:v>13.543687252370056</c:v>
                </c:pt>
                <c:pt idx="479">
                  <c:v>13.545144050686973</c:v>
                </c:pt>
                <c:pt idx="480">
                  <c:v>13.546593020468421</c:v>
                </c:pt>
                <c:pt idx="481">
                  <c:v>13.548034232648702</c:v>
                </c:pt>
                <c:pt idx="482">
                  <c:v>13.549467757233719</c:v>
                </c:pt>
                <c:pt idx="483">
                  <c:v>13.550893663316993</c:v>
                </c:pt>
                <c:pt idx="484">
                  <c:v>13.552312019095329</c:v>
                </c:pt>
                <c:pt idx="485">
                  <c:v>13.553722891884146</c:v>
                </c:pt>
                <c:pt idx="486">
                  <c:v>13.555126348132486</c:v>
                </c:pt>
                <c:pt idx="487">
                  <c:v>13.556522453437701</c:v>
                </c:pt>
                <c:pt idx="488">
                  <c:v>13.557911272559831</c:v>
                </c:pt>
                <c:pt idx="489">
                  <c:v>13.559292869435692</c:v>
                </c:pt>
                <c:pt idx="490">
                  <c:v>13.560667307192647</c:v>
                </c:pt>
                <c:pt idx="491">
                  <c:v>13.562034648162109</c:v>
                </c:pt>
                <c:pt idx="492">
                  <c:v>13.563394953892763</c:v>
                </c:pt>
                <c:pt idx="493">
                  <c:v>13.564748285163502</c:v>
                </c:pt>
                <c:pt idx="494">
                  <c:v>13.566094701996114</c:v>
                </c:pt>
                <c:pt idx="495">
                  <c:v>13.567434263667696</c:v>
                </c:pt>
                <c:pt idx="496">
                  <c:v>13.568767028722824</c:v>
                </c:pt>
                <c:pt idx="497">
                  <c:v>13.570093054985472</c:v>
                </c:pt>
                <c:pt idx="498">
                  <c:v>13.571412399570688</c:v>
                </c:pt>
                <c:pt idx="499">
                  <c:v>13.572725118896038</c:v>
                </c:pt>
                <c:pt idx="500">
                  <c:v>13.574031268692824</c:v>
                </c:pt>
                <c:pt idx="501">
                  <c:v>13.575330904017067</c:v>
                </c:pt>
                <c:pt idx="502">
                  <c:v>13.576624079260283</c:v>
                </c:pt>
                <c:pt idx="503">
                  <c:v>13.577910848160041</c:v>
                </c:pt>
                <c:pt idx="504">
                  <c:v>13.579191263810312</c:v>
                </c:pt>
                <c:pt idx="505">
                  <c:v>13.58046537867161</c:v>
                </c:pt>
                <c:pt idx="506">
                  <c:v>13.581733244580947</c:v>
                </c:pt>
                <c:pt idx="507">
                  <c:v>13.582994912761581</c:v>
                </c:pt>
                <c:pt idx="508">
                  <c:v>13.58425043383258</c:v>
                </c:pt>
                <c:pt idx="509">
                  <c:v>13.585499857818199</c:v>
                </c:pt>
                <c:pt idx="510">
                  <c:v>13.586743234157089</c:v>
                </c:pt>
                <c:pt idx="511">
                  <c:v>13.5879806117113</c:v>
                </c:pt>
                <c:pt idx="512">
                  <c:v>13.589212038775143</c:v>
                </c:pt>
                <c:pt idx="513">
                  <c:v>13.59043756308386</c:v>
                </c:pt>
                <c:pt idx="514">
                  <c:v>13.591657231822152</c:v>
                </c:pt>
                <c:pt idx="515">
                  <c:v>13.592871091632517</c:v>
                </c:pt>
                <c:pt idx="516">
                  <c:v>13.594079188623459</c:v>
                </c:pt>
                <c:pt idx="517">
                  <c:v>13.595281568377521</c:v>
                </c:pt>
                <c:pt idx="518">
                  <c:v>13.596478275959182</c:v>
                </c:pt>
                <c:pt idx="519">
                  <c:v>13.597669355922605</c:v>
                </c:pt>
                <c:pt idx="520">
                  <c:v>13.598854852319228</c:v>
                </c:pt>
                <c:pt idx="521">
                  <c:v>13.600034808705232</c:v>
                </c:pt>
                <c:pt idx="522">
                  <c:v>13.601209268148862</c:v>
                </c:pt>
                <c:pt idx="523">
                  <c:v>13.602378273237619</c:v>
                </c:pt>
                <c:pt idx="524">
                  <c:v>13.603541866085306</c:v>
                </c:pt>
                <c:pt idx="525">
                  <c:v>13.604700088338969</c:v>
                </c:pt>
                <c:pt idx="526">
                  <c:v>13.605852981185691</c:v>
                </c:pt>
                <c:pt idx="527">
                  <c:v>13.607000585359273</c:v>
                </c:pt>
                <c:pt idx="528">
                  <c:v>13.608142941146793</c:v>
                </c:pt>
                <c:pt idx="529">
                  <c:v>13.609280088395051</c:v>
                </c:pt>
                <c:pt idx="530">
                  <c:v>13.610412066516885</c:v>
                </c:pt>
                <c:pt idx="531">
                  <c:v>13.611538914497389</c:v>
                </c:pt>
                <c:pt idx="532">
                  <c:v>13.612660670900022</c:v>
                </c:pt>
                <c:pt idx="533">
                  <c:v>13.613777373872587</c:v>
                </c:pt>
                <c:pt idx="534">
                  <c:v>13.614889061153134</c:v>
                </c:pt>
                <c:pt idx="535">
                  <c:v>13.615995770075733</c:v>
                </c:pt>
                <c:pt idx="536">
                  <c:v>13.617097537576162</c:v>
                </c:pt>
                <c:pt idx="537">
                  <c:v>13.618194400197495</c:v>
                </c:pt>
                <c:pt idx="538">
                  <c:v>13.61928639409558</c:v>
                </c:pt>
                <c:pt idx="539">
                  <c:v>13.62037355504444</c:v>
                </c:pt>
                <c:pt idx="540">
                  <c:v>13.621455918441558</c:v>
                </c:pt>
                <c:pt idx="541">
                  <c:v>13.622533519313103</c:v>
                </c:pt>
                <c:pt idx="542">
                  <c:v>13.623606392319026</c:v>
                </c:pt>
                <c:pt idx="543">
                  <c:v>13.624674571758106</c:v>
                </c:pt>
                <c:pt idx="544">
                  <c:v>13.62573809157289</c:v>
                </c:pt>
                <c:pt idx="545">
                  <c:v>13.626796985354545</c:v>
                </c:pt>
                <c:pt idx="546">
                  <c:v>13.627851286347649</c:v>
                </c:pt>
                <c:pt idx="547">
                  <c:v>13.628901027454878</c:v>
                </c:pt>
                <c:pt idx="548">
                  <c:v>13.629946241241628</c:v>
                </c:pt>
                <c:pt idx="549">
                  <c:v>13.630986959940557</c:v>
                </c:pt>
                <c:pt idx="550">
                  <c:v>13.632023215456043</c:v>
                </c:pt>
                <c:pt idx="551">
                  <c:v>13.633055039368584</c:v>
                </c:pt>
                <c:pt idx="552">
                  <c:v>13.634082462939107</c:v>
                </c:pt>
                <c:pt idx="553">
                  <c:v>13.635105517113217</c:v>
                </c:pt>
                <c:pt idx="554">
                  <c:v>13.636124232525376</c:v>
                </c:pt>
                <c:pt idx="555" formatCode="0.00E+00">
                  <c:v>13.637138639503004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8E-4740-9C83-1F44DE08D11A}"/>
            </c:ext>
          </c:extLst>
        </c:ser>
        <c:ser>
          <c:idx val="1"/>
          <c:order val="1"/>
          <c:tx>
            <c:v>固定參數的滴定曲線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強鹼滴定弱酸!$C$3:$C$558</c:f>
              <c:numCache>
                <c:formatCode>0.00_ </c:formatCode>
                <c:ptCount val="55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</c:numCache>
            </c:numRef>
          </c:xVal>
          <c:yVal>
            <c:numRef>
              <c:f>強鹼滴定弱酸!$M$3:$M$558</c:f>
              <c:numCache>
                <c:formatCode>0.00_);[Red]\(0.00\)</c:formatCode>
                <c:ptCount val="556"/>
                <c:pt idx="0">
                  <c:v>2.5241884657578071</c:v>
                </c:pt>
                <c:pt idx="1">
                  <c:v>2.6677789202404645</c:v>
                </c:pt>
                <c:pt idx="2">
                  <c:v>2.7985737329982499</c:v>
                </c:pt>
                <c:pt idx="3">
                  <c:v>2.9114502156793542</c:v>
                </c:pt>
                <c:pt idx="4">
                  <c:v>3.0074526554133492</c:v>
                </c:pt>
                <c:pt idx="5">
                  <c:v>3.0895726316112961</c:v>
                </c:pt>
                <c:pt idx="6">
                  <c:v>3.1607133124402718</c:v>
                </c:pt>
                <c:pt idx="7">
                  <c:v>3.2231944873352965</c:v>
                </c:pt>
                <c:pt idx="8">
                  <c:v>3.2787731808619003</c:v>
                </c:pt>
                <c:pt idx="9">
                  <c:v>3.3287686892801753</c:v>
                </c:pt>
                <c:pt idx="10">
                  <c:v>3.3741792792652316</c:v>
                </c:pt>
                <c:pt idx="11">
                  <c:v>3.4157706063472699</c:v>
                </c:pt>
                <c:pt idx="12">
                  <c:v>3.4541388910975988</c:v>
                </c:pt>
                <c:pt idx="13">
                  <c:v>3.4897554443469976</c:v>
                </c:pt>
                <c:pt idx="14">
                  <c:v>3.5229981576543694</c:v>
                </c:pt>
                <c:pt idx="15">
                  <c:v>3.5541740124452144</c:v>
                </c:pt>
                <c:pt idx="16">
                  <c:v>3.5835353866434696</c:v>
                </c:pt>
                <c:pt idx="17">
                  <c:v>3.6112920373830408</c:v>
                </c:pt>
                <c:pt idx="18">
                  <c:v>3.637620031644448</c:v>
                </c:pt>
                <c:pt idx="19">
                  <c:v>3.6626684931585389</c:v>
                </c:pt>
                <c:pt idx="20">
                  <c:v>3.6865647653254596</c:v>
                </c:pt>
                <c:pt idx="21">
                  <c:v>3.7094184097413216</c:v>
                </c:pt>
                <c:pt idx="22">
                  <c:v>3.7313243377794318</c:v>
                </c:pt>
                <c:pt idx="23">
                  <c:v>3.7523652888441612</c:v>
                </c:pt>
                <c:pt idx="24">
                  <c:v>3.7726138106513525</c:v>
                </c:pt>
                <c:pt idx="25">
                  <c:v>3.7921338558809317</c:v>
                </c:pt>
                <c:pt idx="26">
                  <c:v>3.8109820803264789</c:v>
                </c:pt>
                <c:pt idx="27">
                  <c:v>3.8292089065983239</c:v>
                </c:pt>
                <c:pt idx="28">
                  <c:v>3.8468594020734028</c:v>
                </c:pt>
                <c:pt idx="29">
                  <c:v>3.8639740084614229</c:v>
                </c:pt>
                <c:pt idx="30">
                  <c:v>3.8805891519252134</c:v>
                </c:pt>
                <c:pt idx="31">
                  <c:v>3.8967377563538919</c:v>
                </c:pt>
                <c:pt idx="32">
                  <c:v>3.9124496775784774</c:v>
                </c:pt>
                <c:pt idx="33">
                  <c:v>3.927752072638814</c:v>
                </c:pt>
                <c:pt idx="34">
                  <c:v>3.9426697153717045</c:v>
                </c:pt>
                <c:pt idx="35">
                  <c:v>3.9572252673821238</c:v>
                </c:pt>
                <c:pt idx="36">
                  <c:v>3.9714395117311541</c:v>
                </c:pt>
                <c:pt idx="37">
                  <c:v>3.985331555309704</c:v>
                </c:pt>
                <c:pt idx="38">
                  <c:v>3.9989190047864849</c:v>
                </c:pt>
                <c:pt idx="39">
                  <c:v>4.0122181201523235</c:v>
                </c:pt>
                <c:pt idx="40">
                  <c:v>4.02524394919004</c:v>
                </c:pt>
                <c:pt idx="41">
                  <c:v>4.0380104456365125</c:v>
                </c:pt>
                <c:pt idx="42">
                  <c:v>4.0505305733483423</c:v>
                </c:pt>
                <c:pt idx="43">
                  <c:v>4.0628163984102272</c:v>
                </c:pt>
                <c:pt idx="44">
                  <c:v>4.0748791708188081</c:v>
                </c:pt>
                <c:pt idx="45">
                  <c:v>4.086729397124631</c:v>
                </c:pt>
                <c:pt idx="46">
                  <c:v>4.098376905204244</c:v>
                </c:pt>
                <c:pt idx="47">
                  <c:v>4.1098309021627815</c:v>
                </c:pt>
                <c:pt idx="48">
                  <c:v>4.1211000262218374</c:v>
                </c:pt>
                <c:pt idx="49">
                  <c:v>4.1321923933259361</c:v>
                </c:pt>
                <c:pt idx="50">
                  <c:v>4.1431156390996211</c:v>
                </c:pt>
                <c:pt idx="51">
                  <c:v>4.1538769567000822</c:v>
                </c:pt>
                <c:pt idx="52">
                  <c:v>4.1644831310374357</c:v>
                </c:pt>
                <c:pt idx="53">
                  <c:v>4.1749405697735611</c:v>
                </c:pt>
                <c:pt idx="54">
                  <c:v>4.185255331455636</c:v>
                </c:pt>
                <c:pt idx="55">
                  <c:v>4.1954331510977525</c:v>
                </c:pt>
                <c:pt idx="56">
                  <c:v>4.2054794634822796</c:v>
                </c:pt>
                <c:pt idx="57">
                  <c:v>4.2153994244217108</c:v>
                </c:pt>
                <c:pt idx="58">
                  <c:v>4.2251979301912028</c:v>
                </c:pt>
                <c:pt idx="59">
                  <c:v>4.2348796353181388</c:v>
                </c:pt>
                <c:pt idx="60">
                  <c:v>4.2444489688929545</c:v>
                </c:pt>
                <c:pt idx="61">
                  <c:v>4.2539101495461331</c:v>
                </c:pt>
                <c:pt idx="62">
                  <c:v>4.2632671992212163</c:v>
                </c:pt>
                <c:pt idx="63">
                  <c:v>4.2725239558583707</c:v>
                </c:pt>
                <c:pt idx="64">
                  <c:v>4.2816840850904265</c:v>
                </c:pt>
                <c:pt idx="65">
                  <c:v>4.2907510910427709</c:v>
                </c:pt>
                <c:pt idx="66">
                  <c:v>4.2997283263193653</c:v>
                </c:pt>
                <c:pt idx="67">
                  <c:v>4.3086190012467913</c:v>
                </c:pt>
                <c:pt idx="68">
                  <c:v>4.3174261924428929</c:v>
                </c:pt>
                <c:pt idx="69">
                  <c:v>4.3261528507682891</c:v>
                </c:pt>
                <c:pt idx="70">
                  <c:v>4.3348018087145874</c:v>
                </c:pt>
                <c:pt idx="71">
                  <c:v>4.3433757872760754</c:v>
                </c:pt>
                <c:pt idx="72">
                  <c:v>4.3518774023490741</c:v>
                </c:pt>
                <c:pt idx="73">
                  <c:v>4.3603091706970281</c:v>
                </c:pt>
                <c:pt idx="74">
                  <c:v>4.3686735155180063</c:v>
                </c:pt>
                <c:pt idx="75">
                  <c:v>4.3769727716455433</c:v>
                </c:pt>
                <c:pt idx="76">
                  <c:v>4.3852091904120734</c:v>
                </c:pt>
                <c:pt idx="77">
                  <c:v>4.3933849442018014</c:v>
                </c:pt>
                <c:pt idx="78">
                  <c:v>4.40150213071768</c:v>
                </c:pt>
                <c:pt idx="79">
                  <c:v>4.4095627769828178</c:v>
                </c:pt>
                <c:pt idx="80">
                  <c:v>4.417568843098338</c:v>
                </c:pt>
                <c:pt idx="81">
                  <c:v>4.425522225774607</c:v>
                </c:pt>
                <c:pt idx="82">
                  <c:v>4.4334247616522209</c:v>
                </c:pt>
                <c:pt idx="83">
                  <c:v>4.4412782304317115</c:v>
                </c:pt>
                <c:pt idx="84">
                  <c:v>4.4490843578200465</c:v>
                </c:pt>
                <c:pt idx="85">
                  <c:v>4.4568448183124119</c:v>
                </c:pt>
                <c:pt idx="86">
                  <c:v>4.464561237818474</c:v>
                </c:pt>
                <c:pt idx="87">
                  <c:v>4.4722351961441955</c:v>
                </c:pt>
                <c:pt idx="88">
                  <c:v>4.4798682293402177</c:v>
                </c:pt>
                <c:pt idx="89">
                  <c:v>4.4874618319251107</c:v>
                </c:pt>
                <c:pt idx="90">
                  <c:v>4.4950174589930789</c:v>
                </c:pt>
                <c:pt idx="91">
                  <c:v>4.5025365282129606</c:v>
                </c:pt>
                <c:pt idx="92">
                  <c:v>4.5100204217273481</c:v>
                </c:pt>
                <c:pt idx="93">
                  <c:v>4.517470487956917</c:v>
                </c:pt>
                <c:pt idx="94">
                  <c:v>4.5248880433180814</c:v>
                </c:pt>
                <c:pt idx="95">
                  <c:v>4.5322743738576108</c:v>
                </c:pt>
                <c:pt idx="96">
                  <c:v>4.5396307368126543</c:v>
                </c:pt>
                <c:pt idx="97">
                  <c:v>4.5469583620978629</c:v>
                </c:pt>
                <c:pt idx="98">
                  <c:v>4.5542584537277078</c:v>
                </c:pt>
                <c:pt idx="99">
                  <c:v>4.5615321911758393</c:v>
                </c:pt>
                <c:pt idx="100">
                  <c:v>4.5687807306759023</c:v>
                </c:pt>
                <c:pt idx="101">
                  <c:v>4.5760052064694614</c:v>
                </c:pt>
                <c:pt idx="102">
                  <c:v>4.5832067320035135</c:v>
                </c:pt>
                <c:pt idx="103">
                  <c:v>4.5903864010795532</c:v>
                </c:pt>
                <c:pt idx="104">
                  <c:v>4.5975452889600206</c:v>
                </c:pt>
                <c:pt idx="105">
                  <c:v>4.6046844534335012</c:v>
                </c:pt>
                <c:pt idx="106">
                  <c:v>4.611804935840861</c:v>
                </c:pt>
                <c:pt idx="107">
                  <c:v>4.6189077620684857</c:v>
                </c:pt>
                <c:pt idx="108">
                  <c:v>4.6259939435052475</c:v>
                </c:pt>
                <c:pt idx="109">
                  <c:v>4.6330644779698344</c:v>
                </c:pt>
                <c:pt idx="110">
                  <c:v>4.6401203506131115</c:v>
                </c:pt>
                <c:pt idx="111">
                  <c:v>4.6471625347883538</c:v>
                </c:pt>
                <c:pt idx="112">
                  <c:v>4.6541919929021933</c:v>
                </c:pt>
                <c:pt idx="113">
                  <c:v>4.661209677240576</c:v>
                </c:pt>
                <c:pt idx="114">
                  <c:v>4.6682165307759824</c:v>
                </c:pt>
                <c:pt idx="115">
                  <c:v>4.6752134879544265</c:v>
                </c:pt>
                <c:pt idx="116">
                  <c:v>4.6822014754659351</c:v>
                </c:pt>
                <c:pt idx="117">
                  <c:v>4.6891814130016556</c:v>
                </c:pt>
                <c:pt idx="118">
                  <c:v>4.6961542139933723</c:v>
                </c:pt>
                <c:pt idx="119">
                  <c:v>4.7031207863440061</c:v>
                </c:pt>
                <c:pt idx="120">
                  <c:v>4.7100820331469357</c:v>
                </c:pt>
                <c:pt idx="121">
                  <c:v>4.7170388533934036</c:v>
                </c:pt>
                <c:pt idx="122">
                  <c:v>4.7239921426755345</c:v>
                </c:pt>
                <c:pt idx="123">
                  <c:v>4.7309427938815212</c:v>
                </c:pt>
                <c:pt idx="124">
                  <c:v>4.7378916978833061</c:v>
                </c:pt>
                <c:pt idx="125">
                  <c:v>4.7448397442244392</c:v>
                </c:pt>
                <c:pt idx="126">
                  <c:v>4.7517878218023739</c:v>
                </c:pt>
                <c:pt idx="127">
                  <c:v>4.7587368195509727</c:v>
                </c:pt>
                <c:pt idx="128">
                  <c:v>4.7656876271228557</c:v>
                </c:pt>
                <c:pt idx="129">
                  <c:v>4.7726411355720124</c:v>
                </c:pt>
                <c:pt idx="130">
                  <c:v>4.7795982380407986</c:v>
                </c:pt>
                <c:pt idx="131">
                  <c:v>4.7865598304512575</c:v>
                </c:pt>
                <c:pt idx="132">
                  <c:v>4.7935268121984214</c:v>
                </c:pt>
                <c:pt idx="133">
                  <c:v>4.8005000868558376</c:v>
                </c:pt>
                <c:pt idx="134">
                  <c:v>4.8074805628836108</c:v>
                </c:pt>
                <c:pt idx="135">
                  <c:v>4.8144691543494433</c:v>
                </c:pt>
                <c:pt idx="136">
                  <c:v>4.8214667816600842</c:v>
                </c:pt>
                <c:pt idx="137">
                  <c:v>4.8284743723041403</c:v>
                </c:pt>
                <c:pt idx="138">
                  <c:v>4.8354928616104473</c:v>
                </c:pt>
                <c:pt idx="139">
                  <c:v>4.8425231935202762</c:v>
                </c:pt>
                <c:pt idx="140">
                  <c:v>4.8495663213788571</c:v>
                </c:pt>
                <c:pt idx="141">
                  <c:v>4.8566232087426444</c:v>
                </c:pt>
                <c:pt idx="142">
                  <c:v>4.8636948302125198</c:v>
                </c:pt>
                <c:pt idx="143">
                  <c:v>4.870782172282726</c:v>
                </c:pt>
                <c:pt idx="144">
                  <c:v>4.877886234220874</c:v>
                </c:pt>
                <c:pt idx="145">
                  <c:v>4.8850080289688496</c:v>
                </c:pt>
                <c:pt idx="146">
                  <c:v>4.8921485840785106</c:v>
                </c:pt>
                <c:pt idx="147">
                  <c:v>4.8993089426726932</c:v>
                </c:pt>
                <c:pt idx="148">
                  <c:v>4.9064901644407568</c:v>
                </c:pt>
                <c:pt idx="149">
                  <c:v>4.9136933266757001</c:v>
                </c:pt>
                <c:pt idx="150">
                  <c:v>4.9209195253403264</c:v>
                </c:pt>
                <c:pt idx="151">
                  <c:v>4.9281698761823591</c:v>
                </c:pt>
                <c:pt idx="152">
                  <c:v>4.9354455158921438</c:v>
                </c:pt>
                <c:pt idx="153">
                  <c:v>4.942747603304559</c:v>
                </c:pt>
                <c:pt idx="154">
                  <c:v>4.9500773206593331</c:v>
                </c:pt>
                <c:pt idx="155">
                  <c:v>4.9574358749047143</c:v>
                </c:pt>
                <c:pt idx="156">
                  <c:v>4.9648244990744619</c:v>
                </c:pt>
                <c:pt idx="157">
                  <c:v>4.9722444537129142</c:v>
                </c:pt>
                <c:pt idx="158">
                  <c:v>4.9796970283789186</c:v>
                </c:pt>
                <c:pt idx="159">
                  <c:v>4.9871835432145488</c:v>
                </c:pt>
                <c:pt idx="160">
                  <c:v>4.9947053505950256</c:v>
                </c:pt>
                <c:pt idx="161">
                  <c:v>5.0022638368590213</c:v>
                </c:pt>
                <c:pt idx="162">
                  <c:v>5.009860424129287</c:v>
                </c:pt>
                <c:pt idx="163">
                  <c:v>5.0174965722283913</c:v>
                </c:pt>
                <c:pt idx="164">
                  <c:v>5.0251737806941481</c:v>
                </c:pt>
                <c:pt idx="165">
                  <c:v>5.0328935909093522</c:v>
                </c:pt>
                <c:pt idx="166">
                  <c:v>5.0406575883437101</c:v>
                </c:pt>
                <c:pt idx="167">
                  <c:v>5.0484674049280107</c:v>
                </c:pt>
                <c:pt idx="168">
                  <c:v>5.0563247215570115</c:v>
                </c:pt>
                <c:pt idx="169">
                  <c:v>5.0642312707444557</c:v>
                </c:pt>
                <c:pt idx="170">
                  <c:v>5.0721888394373478</c:v>
                </c:pt>
                <c:pt idx="171">
                  <c:v>5.0801992719891009</c:v>
                </c:pt>
                <c:pt idx="172">
                  <c:v>5.0882644733288229</c:v>
                </c:pt>
                <c:pt idx="173">
                  <c:v>5.0963864123170612</c:v>
                </c:pt>
                <c:pt idx="174">
                  <c:v>5.1045671253219931</c:v>
                </c:pt>
                <c:pt idx="175">
                  <c:v>5.1128087200169068</c:v>
                </c:pt>
                <c:pt idx="176">
                  <c:v>5.1211133794387926</c:v>
                </c:pt>
                <c:pt idx="177">
                  <c:v>5.1294833663043038</c:v>
                </c:pt>
                <c:pt idx="178">
                  <c:v>5.1379210276271898</c:v>
                </c:pt>
                <c:pt idx="179">
                  <c:v>5.1464287996414884</c:v>
                </c:pt>
                <c:pt idx="180">
                  <c:v>5.1550092130787171</c:v>
                </c:pt>
                <c:pt idx="181">
                  <c:v>5.1636648988149068</c:v>
                </c:pt>
                <c:pt idx="182">
                  <c:v>5.1723985939238357</c:v>
                </c:pt>
                <c:pt idx="183">
                  <c:v>5.1812131481676937</c:v>
                </c:pt>
                <c:pt idx="184">
                  <c:v>5.1901115309856101</c:v>
                </c:pt>
                <c:pt idx="185">
                  <c:v>5.1990968389891483</c:v>
                </c:pt>
                <c:pt idx="186">
                  <c:v>5.2081723040563777</c:v>
                </c:pt>
                <c:pt idx="187">
                  <c:v>5.2173413020375285</c:v>
                </c:pt>
                <c:pt idx="188">
                  <c:v>5.2266073621673481</c:v>
                </c:pt>
                <c:pt idx="189">
                  <c:v>5.2359741772301005</c:v>
                </c:pt>
                <c:pt idx="190">
                  <c:v>5.2454456145567931</c:v>
                </c:pt>
                <c:pt idx="191">
                  <c:v>5.2550257279569372</c:v>
                </c:pt>
                <c:pt idx="192">
                  <c:v>5.2647187706473106</c:v>
                </c:pt>
                <c:pt idx="193">
                  <c:v>5.2745292093138545</c:v>
                </c:pt>
                <c:pt idx="194">
                  <c:v>5.2844617394036728</c:v>
                </c:pt>
                <c:pt idx="195">
                  <c:v>5.2945213017929369</c:v>
                </c:pt>
                <c:pt idx="196">
                  <c:v>5.3047131010009219</c:v>
                </c:pt>
                <c:pt idx="197">
                  <c:v>5.3150426250542022</c:v>
                </c:pt>
                <c:pt idx="198">
                  <c:v>5.3255156672957815</c:v>
                </c:pt>
                <c:pt idx="199">
                  <c:v>5.3361383502584063</c:v>
                </c:pt>
                <c:pt idx="200">
                  <c:v>5.3469171519456014</c:v>
                </c:pt>
                <c:pt idx="201">
                  <c:v>5.3578589347153311</c:v>
                </c:pt>
                <c:pt idx="202">
                  <c:v>5.3689709771693952</c:v>
                </c:pt>
                <c:pt idx="203">
                  <c:v>5.3802610093975352</c:v>
                </c:pt>
                <c:pt idx="204">
                  <c:v>5.3917372519996958</c:v>
                </c:pt>
                <c:pt idx="205">
                  <c:v>5.4034084593774843</c:v>
                </c:pt>
                <c:pt idx="206">
                  <c:v>5.4152839679317131</c:v>
                </c:pt>
                <c:pt idx="207">
                  <c:v>5.4273737497481802</c:v>
                </c:pt>
                <c:pt idx="208">
                  <c:v>5.4396884726526444</c:v>
                </c:pt>
                <c:pt idx="209">
                  <c:v>5.4522395674427946</c:v>
                </c:pt>
                <c:pt idx="210">
                  <c:v>5.4650393034693749</c:v>
                </c:pt>
                <c:pt idx="211">
                  <c:v>5.4781008737543573</c:v>
                </c:pt>
                <c:pt idx="212">
                  <c:v>5.4914384911980205</c:v>
                </c:pt>
                <c:pt idx="213">
                  <c:v>5.5050674975745384</c:v>
                </c:pt>
                <c:pt idx="214">
                  <c:v>5.5190044875119195</c:v>
                </c:pt>
                <c:pt idx="215">
                  <c:v>5.5332674498984673</c:v>
                </c:pt>
                <c:pt idx="216">
                  <c:v>5.5478759298431832</c:v>
                </c:pt>
                <c:pt idx="217">
                  <c:v>5.5628512147624702</c:v>
                </c:pt>
                <c:pt idx="218">
                  <c:v>5.578216549164968</c:v>
                </c:pt>
                <c:pt idx="219">
                  <c:v>5.5939973835469408</c:v>
                </c:pt>
                <c:pt idx="220">
                  <c:v>5.6102216640843032</c:v>
                </c:pt>
                <c:pt idx="221">
                  <c:v>5.6269201715158452</c:v>
                </c:pt>
                <c:pt idx="222">
                  <c:v>5.6441269195077739</c:v>
                </c:pt>
                <c:pt idx="223">
                  <c:v>5.6618796255226096</c:v>
                </c:pt>
                <c:pt idx="224">
                  <c:v>5.6802202706218861</c:v>
                </c:pt>
                <c:pt idx="225">
                  <c:v>5.6991957691538619</c:v>
                </c:pt>
                <c:pt idx="226">
                  <c:v>5.7188587753037643</c:v>
                </c:pt>
                <c:pt idx="227">
                  <c:v>5.7392686614556814</c:v>
                </c:pt>
                <c:pt idx="228">
                  <c:v>5.7604927142444673</c:v>
                </c:pt>
                <c:pt idx="229">
                  <c:v>5.7826076092194407</c:v>
                </c:pt>
                <c:pt idx="230">
                  <c:v>5.8057012457753761</c:v>
                </c:pt>
                <c:pt idx="231">
                  <c:v>5.8298750533610422</c:v>
                </c:pt>
                <c:pt idx="232">
                  <c:v>5.855246922225672</c:v>
                </c:pt>
                <c:pt idx="233">
                  <c:v>5.8819549732837322</c:v>
                </c:pt>
                <c:pt idx="234">
                  <c:v>5.9101624729992785</c:v>
                </c:pt>
                <c:pt idx="235">
                  <c:v>5.9400643378459685</c:v>
                </c:pt>
                <c:pt idx="236">
                  <c:v>5.9718958880163049</c:v>
                </c:pt>
                <c:pt idx="237">
                  <c:v>6.0059448537929248</c:v>
                </c:pt>
                <c:pt idx="238">
                  <c:v>6.0425682019150537</c:v>
                </c:pt>
                <c:pt idx="239">
                  <c:v>6.0822163085218968</c:v>
                </c:pt>
                <c:pt idx="240">
                  <c:v>6.1254686989659879</c:v>
                </c:pt>
                <c:pt idx="241">
                  <c:v>6.1730887061517352</c:v>
                </c:pt>
                <c:pt idx="242">
                  <c:v>6.2261105027446026</c:v>
                </c:pt>
                <c:pt idx="243">
                  <c:v>6.2859846480624997</c:v>
                </c:pt>
                <c:pt idx="244">
                  <c:v>6.3548368000666322</c:v>
                </c:pt>
                <c:pt idx="245">
                  <c:v>6.4359649644119568</c:v>
                </c:pt>
                <c:pt idx="246">
                  <c:v>6.5349002017597986</c:v>
                </c:pt>
                <c:pt idx="247">
                  <c:v>6.6620282352467974</c:v>
                </c:pt>
                <c:pt idx="248">
                  <c:v>6.8407305529668436</c:v>
                </c:pt>
                <c:pt idx="249">
                  <c:v>7.146087713389095</c:v>
                </c:pt>
                <c:pt idx="250">
                  <c:v>9.1338031202152763</c:v>
                </c:pt>
                <c:pt idx="251">
                  <c:v>11.300481577786616</c:v>
                </c:pt>
                <c:pt idx="252">
                  <c:v>11.600911004043667</c:v>
                </c:pt>
                <c:pt idx="253">
                  <c:v>11.776420922150489</c:v>
                </c:pt>
                <c:pt idx="254">
                  <c:v>11.900781814669061</c:v>
                </c:pt>
                <c:pt idx="255">
                  <c:v>11.997115538315875</c:v>
                </c:pt>
                <c:pt idx="256">
                  <c:v>12.075721568529854</c:v>
                </c:pt>
                <c:pt idx="257">
                  <c:v>12.142094049506825</c:v>
                </c:pt>
                <c:pt idx="258">
                  <c:v>12.199512524301033</c:v>
                </c:pt>
                <c:pt idx="259">
                  <c:v>12.250092376186965</c:v>
                </c:pt>
                <c:pt idx="260">
                  <c:v>12.295277978501414</c:v>
                </c:pt>
                <c:pt idx="261">
                  <c:v>12.33609954591342</c:v>
                </c:pt>
                <c:pt idx="262">
                  <c:v>12.373317751661396</c:v>
                </c:pt>
                <c:pt idx="263">
                  <c:v>12.407510259678729</c:v>
                </c:pt>
                <c:pt idx="264">
                  <c:v>12.43912609729354</c:v>
                </c:pt>
                <c:pt idx="265">
                  <c:v>12.468521223781691</c:v>
                </c:pt>
                <c:pt idx="266">
                  <c:v>12.495982596252498</c:v>
                </c:pt>
                <c:pt idx="267">
                  <c:v>12.52174492683654</c:v>
                </c:pt>
                <c:pt idx="268">
                  <c:v>12.546002642877324</c:v>
                </c:pt>
                <c:pt idx="269">
                  <c:v>12.56891860912248</c:v>
                </c:pt>
                <c:pt idx="270">
                  <c:v>12.590630610052504</c:v>
                </c:pt>
                <c:pt idx="271">
                  <c:v>12.611256248994788</c:v>
                </c:pt>
                <c:pt idx="272">
                  <c:v>12.630896706504858</c:v>
                </c:pt>
                <c:pt idx="273">
                  <c:v>12.649639662618281</c:v>
                </c:pt>
                <c:pt idx="274">
                  <c:v>12.667561596713586</c:v>
                </c:pt>
                <c:pt idx="275">
                  <c:v>12.684729617578029</c:v>
                </c:pt>
                <c:pt idx="276">
                  <c:v>12.701202934329734</c:v>
                </c:pt>
                <c:pt idx="277">
                  <c:v>12.717034049588399</c:v>
                </c:pt>
                <c:pt idx="278">
                  <c:v>12.73226973554759</c:v>
                </c:pt>
                <c:pt idx="279">
                  <c:v>12.746951838690382</c:v>
                </c:pt>
                <c:pt idx="280">
                  <c:v>12.761117948026714</c:v>
                </c:pt>
                <c:pt idx="281">
                  <c:v>12.774801953719317</c:v>
                </c:pt>
                <c:pt idx="282">
                  <c:v>12.788034516990253</c:v>
                </c:pt>
                <c:pt idx="283">
                  <c:v>12.800843467696986</c:v>
                </c:pt>
                <c:pt idx="284">
                  <c:v>12.813254142540128</c:v>
                </c:pt>
                <c:pt idx="285">
                  <c:v>12.825289674233328</c:v>
                </c:pt>
                <c:pt idx="286">
                  <c:v>12.836971239927625</c:v>
                </c:pt>
                <c:pt idx="287">
                  <c:v>12.848318275591303</c:v>
                </c:pt>
                <c:pt idx="288">
                  <c:v>12.859348661794899</c:v>
                </c:pt>
                <c:pt idx="289">
                  <c:v>12.870078885359543</c:v>
                </c:pt>
                <c:pt idx="290">
                  <c:v>12.880524180536504</c:v>
                </c:pt>
                <c:pt idx="291">
                  <c:v>12.890698652751464</c:v>
                </c:pt>
                <c:pt idx="292">
                  <c:v>12.900615387435256</c:v>
                </c:pt>
                <c:pt idx="293">
                  <c:v>12.910286546047196</c:v>
                </c:pt>
                <c:pt idx="294">
                  <c:v>12.919723451058179</c:v>
                </c:pt>
                <c:pt idx="295">
                  <c:v>12.928936661382517</c:v>
                </c:pt>
                <c:pt idx="296">
                  <c:v>12.937936039518478</c:v>
                </c:pt>
                <c:pt idx="297">
                  <c:v>12.946730811467621</c:v>
                </c:pt>
                <c:pt idx="298">
                  <c:v>12.955329620345365</c:v>
                </c:pt>
                <c:pt idx="299">
                  <c:v>12.963740574463454</c:v>
                </c:pt>
                <c:pt idx="300">
                  <c:v>12.971971290554551</c:v>
                </c:pt>
                <c:pt idx="301">
                  <c:v>12.980028932716301</c:v>
                </c:pt>
                <c:pt idx="302">
                  <c:v>12.987920247573646</c:v>
                </c:pt>
                <c:pt idx="303">
                  <c:v>12.995651596091722</c:v>
                </c:pt>
                <c:pt idx="304">
                  <c:v>13.003228982415031</c:v>
                </c:pt>
                <c:pt idx="305">
                  <c:v>13.010658080060361</c:v>
                </c:pt>
                <c:pt idx="306">
                  <c:v>13.017944255749562</c:v>
                </c:pt>
                <c:pt idx="307">
                  <c:v>13.025092591132895</c:v>
                </c:pt>
                <c:pt idx="308">
                  <c:v>13.032107902623084</c:v>
                </c:pt>
                <c:pt idx="309">
                  <c:v>13.038994759533894</c:v>
                </c:pt>
                <c:pt idx="310">
                  <c:v>13.045757500694224</c:v>
                </c:pt>
                <c:pt idx="311">
                  <c:v>13.052400249688949</c:v>
                </c:pt>
                <c:pt idx="312">
                  <c:v>13.058926928860487</c:v>
                </c:pt>
                <c:pt idx="313">
                  <c:v>13.065341272190087</c:v>
                </c:pt>
                <c:pt idx="314">
                  <c:v>13.071646837164721</c:v>
                </c:pt>
                <c:pt idx="315">
                  <c:v>13.077847015723934</c:v>
                </c:pt>
                <c:pt idx="316">
                  <c:v>13.083945044370955</c:v>
                </c:pt>
                <c:pt idx="317">
                  <c:v>13.089944013523491</c:v>
                </c:pt>
                <c:pt idx="318">
                  <c:v>13.095846876171777</c:v>
                </c:pt>
                <c:pt idx="319">
                  <c:v>13.101656455904591</c:v>
                </c:pt>
                <c:pt idx="320">
                  <c:v>13.107375454357783</c:v>
                </c:pt>
                <c:pt idx="321">
                  <c:v>13.113006458134491</c:v>
                </c:pt>
                <c:pt idx="322">
                  <c:v>13.118551945241373</c:v>
                </c:pt>
                <c:pt idx="323">
                  <c:v>13.124014291080915</c:v>
                </c:pt>
                <c:pt idx="324">
                  <c:v>13.129395774036054</c:v>
                </c:pt>
                <c:pt idx="325">
                  <c:v>13.134698580679967</c:v>
                </c:pt>
                <c:pt idx="326">
                  <c:v>13.139924810640796</c:v>
                </c:pt>
                <c:pt idx="327">
                  <c:v>13.145076481148401</c:v>
                </c:pt>
                <c:pt idx="328">
                  <c:v>13.150155531287734</c:v>
                </c:pt>
                <c:pt idx="329">
                  <c:v>13.155163825981283</c:v>
                </c:pt>
                <c:pt idx="330">
                  <c:v>13.160103159721022</c:v>
                </c:pt>
                <c:pt idx="331">
                  <c:v>13.164975260068539</c:v>
                </c:pt>
                <c:pt idx="332">
                  <c:v>13.169781790940425</c:v>
                </c:pt>
                <c:pt idx="333">
                  <c:v>13.174524355694519</c:v>
                </c:pt>
                <c:pt idx="334">
                  <c:v>13.179204500031341</c:v>
                </c:pt>
                <c:pt idx="335">
                  <c:v>13.183823714723829</c:v>
                </c:pt>
                <c:pt idx="336">
                  <c:v>13.188383438187424</c:v>
                </c:pt>
                <c:pt idx="337">
                  <c:v>13.192885058901592</c:v>
                </c:pt>
                <c:pt idx="338">
                  <c:v>13.197329917692949</c:v>
                </c:pt>
                <c:pt idx="339">
                  <c:v>13.201719309889407</c:v>
                </c:pt>
                <c:pt idx="340">
                  <c:v>13.206054487353946</c:v>
                </c:pt>
                <c:pt idx="341">
                  <c:v>13.210336660406027</c:v>
                </c:pt>
                <c:pt idx="342">
                  <c:v>13.214566999637999</c:v>
                </c:pt>
                <c:pt idx="343">
                  <c:v>13.21874663763332</c:v>
                </c:pt>
                <c:pt idx="344">
                  <c:v>13.222876670592873</c:v>
                </c:pt>
                <c:pt idx="345">
                  <c:v>13.226958159875247</c:v>
                </c:pt>
                <c:pt idx="346">
                  <c:v>13.230992133456358</c:v>
                </c:pt>
                <c:pt idx="347">
                  <c:v>13.234979587313427</c:v>
                </c:pt>
                <c:pt idx="348">
                  <c:v>13.238921486738013</c:v>
                </c:pt>
                <c:pt idx="349">
                  <c:v>13.242818767582348</c:v>
                </c:pt>
                <c:pt idx="350">
                  <c:v>13.246672337443067</c:v>
                </c:pt>
                <c:pt idx="351">
                  <c:v>13.250483076786036</c:v>
                </c:pt>
                <c:pt idx="352">
                  <c:v>13.254251840015753</c:v>
                </c:pt>
                <c:pt idx="353">
                  <c:v>13.257979456492601</c:v>
                </c:pt>
                <c:pt idx="354">
                  <c:v>13.261666731500936</c:v>
                </c:pt>
                <c:pt idx="355">
                  <c:v>13.26531444717086</c:v>
                </c:pt>
                <c:pt idx="356">
                  <c:v>13.26892336335631</c:v>
                </c:pt>
                <c:pt idx="357">
                  <c:v>13.272494218471902</c:v>
                </c:pt>
                <c:pt idx="358">
                  <c:v>13.276027730290879</c:v>
                </c:pt>
                <c:pt idx="359">
                  <c:v>13.279524596706251</c:v>
                </c:pt>
                <c:pt idx="360">
                  <c:v>13.282985496457199</c:v>
                </c:pt>
                <c:pt idx="361">
                  <c:v>13.286411089822602</c:v>
                </c:pt>
                <c:pt idx="362">
                  <c:v>13.289802019283467</c:v>
                </c:pt>
                <c:pt idx="363">
                  <c:v>13.293158910155899</c:v>
                </c:pt>
                <c:pt idx="364">
                  <c:v>13.296482371196209</c:v>
                </c:pt>
                <c:pt idx="365">
                  <c:v>13.299772995179575</c:v>
                </c:pt>
                <c:pt idx="366">
                  <c:v>13.303031359453664</c:v>
                </c:pt>
                <c:pt idx="367">
                  <c:v>13.306258026468486</c:v>
                </c:pt>
                <c:pt idx="368">
                  <c:v>13.309453544283704</c:v>
                </c:pt>
                <c:pt idx="369">
                  <c:v>13.312618447054524</c:v>
                </c:pt>
                <c:pt idx="370">
                  <c:v>13.315753255497278</c:v>
                </c:pt>
                <c:pt idx="371">
                  <c:v>13.31885847733566</c:v>
                </c:pt>
                <c:pt idx="372">
                  <c:v>13.321934607728613</c:v>
                </c:pt>
                <c:pt idx="373">
                  <c:v>13.324982129680746</c:v>
                </c:pt>
                <c:pt idx="374">
                  <c:v>13.328001514436137</c:v>
                </c:pt>
                <c:pt idx="375">
                  <c:v>13.330993221856303</c:v>
                </c:pt>
                <c:pt idx="376">
                  <c:v>13.333957700783143</c:v>
                </c:pt>
                <c:pt idx="377">
                  <c:v>13.336895389387497</c:v>
                </c:pt>
                <c:pt idx="378">
                  <c:v>13.339806715504059</c:v>
                </c:pt>
                <c:pt idx="379">
                  <c:v>13.342692096953254</c:v>
                </c:pt>
                <c:pt idx="380">
                  <c:v>13.345551941850674</c:v>
                </c:pt>
                <c:pt idx="381">
                  <c:v>13.348386648904679</c:v>
                </c:pt>
                <c:pt idx="382">
                  <c:v>13.351196607702651</c:v>
                </c:pt>
                <c:pt idx="383">
                  <c:v>13.353982198986481</c:v>
                </c:pt>
                <c:pt idx="384">
                  <c:v>13.356743794917705</c:v>
                </c:pt>
                <c:pt idx="385">
                  <c:v>13.359481759332803</c:v>
                </c:pt>
                <c:pt idx="386">
                  <c:v>13.362196447989067</c:v>
                </c:pt>
                <c:pt idx="387">
                  <c:v>13.364888208801467</c:v>
                </c:pt>
                <c:pt idx="388">
                  <c:v>13.367557382070903</c:v>
                </c:pt>
                <c:pt idx="389">
                  <c:v>13.370204300704202</c:v>
                </c:pt>
                <c:pt idx="390">
                  <c:v>13.37282929042626</c:v>
                </c:pt>
                <c:pt idx="391">
                  <c:v>13.375432669984599</c:v>
                </c:pt>
                <c:pt idx="392">
                  <c:v>13.378014751346715</c:v>
                </c:pt>
                <c:pt idx="393">
                  <c:v>13.380575839890501</c:v>
                </c:pt>
                <c:pt idx="394">
                  <c:v>13.383116234588021</c:v>
                </c:pt>
                <c:pt idx="395">
                  <c:v>13.385636228182946</c:v>
                </c:pt>
                <c:pt idx="396">
                  <c:v>13.388136107361863</c:v>
                </c:pt>
                <c:pt idx="397">
                  <c:v>13.390616152919767</c:v>
                </c:pt>
                <c:pt idx="398">
                  <c:v>13.393076639919919</c:v>
                </c:pt>
                <c:pt idx="399">
                  <c:v>13.395517837848331</c:v>
                </c:pt>
                <c:pt idx="400">
                  <c:v>13.397940010763092</c:v>
                </c:pt>
                <c:pt idx="401">
                  <c:v>13.400343417438709</c:v>
                </c:pt>
                <c:pt idx="402">
                  <c:v>13.402728311505706</c:v>
                </c:pt>
                <c:pt idx="403">
                  <c:v>13.405094941585638</c:v>
                </c:pt>
                <c:pt idx="404">
                  <c:v>13.4074435514217</c:v>
                </c:pt>
                <c:pt idx="405">
                  <c:v>13.409774380005121</c:v>
                </c:pt>
                <c:pt idx="406">
                  <c:v>13.41208766169748</c:v>
                </c:pt>
                <c:pt idx="407">
                  <c:v>13.41438362634913</c:v>
                </c:pt>
                <c:pt idx="408">
                  <c:v>13.416662499413837</c:v>
                </c:pt>
                <c:pt idx="409">
                  <c:v>13.418924502059832</c:v>
                </c:pt>
                <c:pt idx="410">
                  <c:v>13.421169851277362</c:v>
                </c:pt>
                <c:pt idx="411">
                  <c:v>13.423398759982891</c:v>
                </c:pt>
                <c:pt idx="412">
                  <c:v>13.425611437120081</c:v>
                </c:pt>
                <c:pt idx="413">
                  <c:v>13.42780808775766</c:v>
                </c:pt>
                <c:pt idx="414">
                  <c:v>13.429988913184307</c:v>
                </c:pt>
                <c:pt idx="415">
                  <c:v>13.432154111000632</c:v>
                </c:pt>
                <c:pt idx="416">
                  <c:v>13.434303875208402</c:v>
                </c:pt>
                <c:pt idx="417">
                  <c:v>13.436438396297063</c:v>
                </c:pt>
                <c:pt idx="418">
                  <c:v>13.438557861327704</c:v>
                </c:pt>
                <c:pt idx="419">
                  <c:v>13.440662454014497</c:v>
                </c:pt>
                <c:pt idx="420">
                  <c:v>13.442752354803767</c:v>
                </c:pt>
                <c:pt idx="421">
                  <c:v>13.444827740950725</c:v>
                </c:pt>
                <c:pt idx="422">
                  <c:v>13.446888786593963</c:v>
                </c:pt>
                <c:pt idx="423">
                  <c:v>13.448935662827797</c:v>
                </c:pt>
                <c:pt idx="424">
                  <c:v>13.450968537772518</c:v>
                </c:pt>
                <c:pt idx="425">
                  <c:v>13.452987576642633</c:v>
                </c:pt>
                <c:pt idx="426">
                  <c:v>13.454992941813163</c:v>
                </c:pt>
                <c:pt idx="427">
                  <c:v>13.456984792884061</c:v>
                </c:pt>
                <c:pt idx="428">
                  <c:v>13.458963286742806</c:v>
                </c:pt>
                <c:pt idx="429">
                  <c:v>13.460928577625264</c:v>
                </c:pt>
                <c:pt idx="430">
                  <c:v>13.462880817174835</c:v>
                </c:pt>
                <c:pt idx="431">
                  <c:v>13.464820154499963</c:v>
                </c:pt>
                <c:pt idx="432">
                  <c:v>13.466746736230073</c:v>
                </c:pt>
                <c:pt idx="433">
                  <c:v>13.468660706569967</c:v>
                </c:pt>
                <c:pt idx="434">
                  <c:v>13.470562207352733</c:v>
                </c:pt>
                <c:pt idx="435">
                  <c:v>13.472451378091229</c:v>
                </c:pt>
                <c:pt idx="436">
                  <c:v>13.474328356028172</c:v>
                </c:pt>
                <c:pt idx="437">
                  <c:v>13.476193276184892</c:v>
                </c:pt>
                <c:pt idx="438">
                  <c:v>13.478046271408777</c:v>
                </c:pt>
                <c:pt idx="439">
                  <c:v>13.47988747241946</c:v>
                </c:pt>
                <c:pt idx="440">
                  <c:v>13.481717007853792</c:v>
                </c:pt>
                <c:pt idx="441">
                  <c:v>13.483535004309637</c:v>
                </c:pt>
                <c:pt idx="442">
                  <c:v>13.485341586388509</c:v>
                </c:pt>
                <c:pt idx="443">
                  <c:v>13.487136876737113</c:v>
                </c:pt>
                <c:pt idx="444">
                  <c:v>13.488920996087813</c:v>
                </c:pt>
                <c:pt idx="445">
                  <c:v>13.490694063298056</c:v>
                </c:pt>
                <c:pt idx="446">
                  <c:v>13.492456195388781</c:v>
                </c:pt>
                <c:pt idx="447">
                  <c:v>13.494207507581864</c:v>
                </c:pt>
                <c:pt idx="448">
                  <c:v>13.495948113336603</c:v>
                </c:pt>
                <c:pt idx="449">
                  <c:v>13.497678124385288</c:v>
                </c:pt>
                <c:pt idx="450">
                  <c:v>13.499397650767886</c:v>
                </c:pt>
                <c:pt idx="451">
                  <c:v>13.501106800865841</c:v>
                </c:pt>
                <c:pt idx="452">
                  <c:v>13.502805681435067</c:v>
                </c:pt>
                <c:pt idx="453">
                  <c:v>13.504494397638089</c:v>
                </c:pt>
                <c:pt idx="454">
                  <c:v>13.506173053075422</c:v>
                </c:pt>
                <c:pt idx="455">
                  <c:v>13.507841749816169</c:v>
                </c:pt>
                <c:pt idx="456">
                  <c:v>13.509500588427883</c:v>
                </c:pt>
                <c:pt idx="457">
                  <c:v>13.511149668005697</c:v>
                </c:pt>
                <c:pt idx="458">
                  <c:v>13.512789086200753</c:v>
                </c:pt>
                <c:pt idx="459">
                  <c:v>13.514418939247959</c:v>
                </c:pt>
                <c:pt idx="460">
                  <c:v>13.516039321993068</c:v>
                </c:pt>
                <c:pt idx="461">
                  <c:v>13.517650327919128</c:v>
                </c:pt>
                <c:pt idx="462">
                  <c:v>13.519252049172296</c:v>
                </c:pt>
                <c:pt idx="463">
                  <c:v>13.520844576587049</c:v>
                </c:pt>
                <c:pt idx="464">
                  <c:v>13.522427999710802</c:v>
                </c:pt>
                <c:pt idx="465">
                  <c:v>13.524002406827957</c:v>
                </c:pt>
                <c:pt idx="466">
                  <c:v>13.52556788498339</c:v>
                </c:pt>
                <c:pt idx="467">
                  <c:v>13.527124520005392</c:v>
                </c:pt>
                <c:pt idx="468">
                  <c:v>13.528672396528089</c:v>
                </c:pt>
                <c:pt idx="469">
                  <c:v>13.530211598013342</c:v>
                </c:pt>
                <c:pt idx="470">
                  <c:v>13.53174220677216</c:v>
                </c:pt>
                <c:pt idx="471">
                  <c:v>13.533264303985611</c:v>
                </c:pt>
                <c:pt idx="472">
                  <c:v>13.534777969725269</c:v>
                </c:pt>
                <c:pt idx="473">
                  <c:v>13.536283282973207</c:v>
                </c:pt>
                <c:pt idx="474">
                  <c:v>13.537780321641531</c:v>
                </c:pt>
                <c:pt idx="475">
                  <c:v>13.539269162591482</c:v>
                </c:pt>
                <c:pt idx="476">
                  <c:v>13.540749881652129</c:v>
                </c:pt>
                <c:pt idx="477">
                  <c:v>13.542222553638618</c:v>
                </c:pt>
                <c:pt idx="478">
                  <c:v>13.543687252370056</c:v>
                </c:pt>
                <c:pt idx="479">
                  <c:v>13.545144050686973</c:v>
                </c:pt>
                <c:pt idx="480">
                  <c:v>13.546593020468421</c:v>
                </c:pt>
                <c:pt idx="481">
                  <c:v>13.548034232648702</c:v>
                </c:pt>
                <c:pt idx="482">
                  <c:v>13.549467757233719</c:v>
                </c:pt>
                <c:pt idx="483">
                  <c:v>13.550893663316993</c:v>
                </c:pt>
                <c:pt idx="484">
                  <c:v>13.552312019095329</c:v>
                </c:pt>
                <c:pt idx="485">
                  <c:v>13.553722891884146</c:v>
                </c:pt>
                <c:pt idx="486">
                  <c:v>13.555126348132486</c:v>
                </c:pt>
                <c:pt idx="487">
                  <c:v>13.556522453437701</c:v>
                </c:pt>
                <c:pt idx="488">
                  <c:v>13.557911272559831</c:v>
                </c:pt>
                <c:pt idx="489">
                  <c:v>13.559292869435692</c:v>
                </c:pt>
                <c:pt idx="490">
                  <c:v>13.560667307192647</c:v>
                </c:pt>
                <c:pt idx="491">
                  <c:v>13.562034648162109</c:v>
                </c:pt>
                <c:pt idx="492">
                  <c:v>13.563394953892763</c:v>
                </c:pt>
                <c:pt idx="493">
                  <c:v>13.564748285163502</c:v>
                </c:pt>
                <c:pt idx="494">
                  <c:v>13.566094701996114</c:v>
                </c:pt>
                <c:pt idx="495">
                  <c:v>13.567434263667696</c:v>
                </c:pt>
                <c:pt idx="496">
                  <c:v>13.568767028722824</c:v>
                </c:pt>
                <c:pt idx="497">
                  <c:v>13.570093054985472</c:v>
                </c:pt>
                <c:pt idx="498">
                  <c:v>13.571412399570688</c:v>
                </c:pt>
                <c:pt idx="499">
                  <c:v>13.572725118896038</c:v>
                </c:pt>
                <c:pt idx="500">
                  <c:v>13.574031268692824</c:v>
                </c:pt>
                <c:pt idx="501">
                  <c:v>13.575330904017067</c:v>
                </c:pt>
                <c:pt idx="502">
                  <c:v>13.576624079260283</c:v>
                </c:pt>
                <c:pt idx="503">
                  <c:v>13.577910848160041</c:v>
                </c:pt>
                <c:pt idx="504">
                  <c:v>13.579191263810312</c:v>
                </c:pt>
                <c:pt idx="505">
                  <c:v>13.58046537867161</c:v>
                </c:pt>
                <c:pt idx="506">
                  <c:v>13.581733244580947</c:v>
                </c:pt>
                <c:pt idx="507">
                  <c:v>13.582994912761581</c:v>
                </c:pt>
                <c:pt idx="508">
                  <c:v>13.58425043383258</c:v>
                </c:pt>
                <c:pt idx="509">
                  <c:v>13.585499857818199</c:v>
                </c:pt>
                <c:pt idx="510">
                  <c:v>13.586743234157089</c:v>
                </c:pt>
                <c:pt idx="511">
                  <c:v>13.5879806117113</c:v>
                </c:pt>
                <c:pt idx="512">
                  <c:v>13.589212038775143</c:v>
                </c:pt>
                <c:pt idx="513">
                  <c:v>13.59043756308386</c:v>
                </c:pt>
                <c:pt idx="514">
                  <c:v>13.591657231822152</c:v>
                </c:pt>
                <c:pt idx="515">
                  <c:v>13.592871091632517</c:v>
                </c:pt>
                <c:pt idx="516">
                  <c:v>13.594079188623459</c:v>
                </c:pt>
                <c:pt idx="517">
                  <c:v>13.595281568377521</c:v>
                </c:pt>
                <c:pt idx="518">
                  <c:v>13.596478275959182</c:v>
                </c:pt>
                <c:pt idx="519">
                  <c:v>13.597669355922605</c:v>
                </c:pt>
                <c:pt idx="520">
                  <c:v>13.598854852319228</c:v>
                </c:pt>
                <c:pt idx="521">
                  <c:v>13.600034808705232</c:v>
                </c:pt>
                <c:pt idx="522">
                  <c:v>13.601209268148862</c:v>
                </c:pt>
                <c:pt idx="523">
                  <c:v>13.602378273237619</c:v>
                </c:pt>
                <c:pt idx="524">
                  <c:v>13.603541866085306</c:v>
                </c:pt>
                <c:pt idx="525">
                  <c:v>13.604700088338969</c:v>
                </c:pt>
                <c:pt idx="526">
                  <c:v>13.605852981185691</c:v>
                </c:pt>
                <c:pt idx="527">
                  <c:v>13.607000585359273</c:v>
                </c:pt>
                <c:pt idx="528">
                  <c:v>13.608142941146793</c:v>
                </c:pt>
                <c:pt idx="529">
                  <c:v>13.609280088395051</c:v>
                </c:pt>
                <c:pt idx="530">
                  <c:v>13.610412066516885</c:v>
                </c:pt>
                <c:pt idx="531">
                  <c:v>13.611538914497389</c:v>
                </c:pt>
                <c:pt idx="532">
                  <c:v>13.612660670900022</c:v>
                </c:pt>
                <c:pt idx="533">
                  <c:v>13.613777373872587</c:v>
                </c:pt>
                <c:pt idx="534">
                  <c:v>13.614889061153134</c:v>
                </c:pt>
                <c:pt idx="535">
                  <c:v>13.615995770075733</c:v>
                </c:pt>
                <c:pt idx="536">
                  <c:v>13.617097537576162</c:v>
                </c:pt>
                <c:pt idx="537">
                  <c:v>13.618194400197495</c:v>
                </c:pt>
                <c:pt idx="538">
                  <c:v>13.61928639409558</c:v>
                </c:pt>
                <c:pt idx="539">
                  <c:v>13.62037355504444</c:v>
                </c:pt>
                <c:pt idx="540">
                  <c:v>13.621455918441558</c:v>
                </c:pt>
                <c:pt idx="541">
                  <c:v>13.622533519313103</c:v>
                </c:pt>
                <c:pt idx="542">
                  <c:v>13.623606392319026</c:v>
                </c:pt>
                <c:pt idx="543">
                  <c:v>13.624674571758106</c:v>
                </c:pt>
                <c:pt idx="544">
                  <c:v>13.62573809157289</c:v>
                </c:pt>
                <c:pt idx="545">
                  <c:v>13.626796985354545</c:v>
                </c:pt>
                <c:pt idx="546">
                  <c:v>13.627851286347649</c:v>
                </c:pt>
                <c:pt idx="547">
                  <c:v>13.628901027454878</c:v>
                </c:pt>
                <c:pt idx="548">
                  <c:v>13.629946241241628</c:v>
                </c:pt>
                <c:pt idx="549">
                  <c:v>13.630986959940557</c:v>
                </c:pt>
                <c:pt idx="550">
                  <c:v>13.632023215456043</c:v>
                </c:pt>
                <c:pt idx="551">
                  <c:v>13.633055039368584</c:v>
                </c:pt>
                <c:pt idx="552">
                  <c:v>13.634082462939107</c:v>
                </c:pt>
                <c:pt idx="553">
                  <c:v>13.635105517113217</c:v>
                </c:pt>
                <c:pt idx="554">
                  <c:v>13.636124232525376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8E-4740-9C83-1F44DE08D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96704"/>
        <c:axId val="203297280"/>
      </c:scatterChart>
      <c:valAx>
        <c:axId val="203296704"/>
        <c:scaling>
          <c:orientation val="minMax"/>
          <c:max val="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zh-TW" sz="1400"/>
                  <a:t>滴定</a:t>
                </a:r>
                <a:r>
                  <a:rPr lang="zh-TW" altLang="en-US" sz="1400"/>
                  <a:t>液</a:t>
                </a:r>
                <a:r>
                  <a:rPr lang="zh-TW" sz="1400"/>
                  <a:t>體積</a:t>
                </a:r>
                <a:r>
                  <a:rPr lang="zh-TW" altLang="en-US" sz="1400"/>
                  <a:t> </a:t>
                </a:r>
                <a:r>
                  <a:rPr lang="en-US" altLang="zh-TW" sz="1400"/>
                  <a:t>/ </a:t>
                </a:r>
                <a:r>
                  <a:rPr lang="en-US" sz="1400"/>
                  <a:t>mL</a:t>
                </a:r>
                <a:endParaRPr lang="zh-TW" sz="1400"/>
              </a:p>
            </c:rich>
          </c:tx>
          <c:layout>
            <c:manualLayout>
              <c:xMode val="edge"/>
              <c:yMode val="edge"/>
              <c:x val="0.4183034805691408"/>
              <c:y val="0.92094290974727933"/>
            </c:manualLayout>
          </c:layout>
          <c:overlay val="0"/>
        </c:title>
        <c:numFmt formatCode="@" sourceLinked="0"/>
        <c:majorTickMark val="out"/>
        <c:minorTickMark val="in"/>
        <c:tickLblPos val="nextTo"/>
        <c:spPr>
          <a:ln w="3175">
            <a:solidFill>
              <a:srgbClr val="000000">
                <a:alpha val="99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1300"/>
            </a:pPr>
            <a:endParaRPr lang="zh-TW"/>
          </a:p>
        </c:txPr>
        <c:crossAx val="203297280"/>
        <c:crossesAt val="0"/>
        <c:crossBetween val="midCat"/>
      </c:valAx>
      <c:valAx>
        <c:axId val="203297280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>
                    <a:latin typeface="Times New Roman" panose="02020603050405020304" pitchFamily="18" charset="0"/>
                    <a:ea typeface="微軟正黑體" panose="020B0604030504040204" pitchFamily="34" charset="-120"/>
                    <a:cs typeface="Times New Roman" panose="02020603050405020304" pitchFamily="18" charset="0"/>
                  </a:defRPr>
                </a:pPr>
                <a:r>
                  <a:rPr lang="en-US" sz="1400">
                    <a:latin typeface="Times New Roman" panose="02020603050405020304" pitchFamily="18" charset="0"/>
                    <a:ea typeface="微軟正黑體" panose="020B0604030504040204" pitchFamily="34" charset="-120"/>
                    <a:cs typeface="Times New Roman" panose="02020603050405020304" pitchFamily="18" charset="0"/>
                  </a:rPr>
                  <a:t>pH</a:t>
                </a:r>
                <a:r>
                  <a:rPr lang="zh-TW" sz="1400">
                    <a:latin typeface="Times New Roman" panose="02020603050405020304" pitchFamily="18" charset="0"/>
                    <a:ea typeface="微軟正黑體" panose="020B0604030504040204" pitchFamily="34" charset="-120"/>
                    <a:cs typeface="Times New Roman" panose="02020603050405020304" pitchFamily="18" charset="0"/>
                  </a:rPr>
                  <a:t> 值</a:t>
                </a:r>
                <a:r>
                  <a:rPr lang="en-US" sz="1400">
                    <a:latin typeface="Times New Roman" panose="02020603050405020304" pitchFamily="18" charset="0"/>
                    <a:ea typeface="微軟正黑體" panose="020B0604030504040204" pitchFamily="34" charset="-120"/>
                    <a:cs typeface="Times New Roman" panose="02020603050405020304" pitchFamily="18" charset="0"/>
                  </a:rPr>
                  <a:t> </a:t>
                </a:r>
                <a:endParaRPr lang="zh-TW" sz="1400">
                  <a:latin typeface="Times New Roman" panose="02020603050405020304" pitchFamily="18" charset="0"/>
                  <a:ea typeface="微軟正黑體" panose="020B0604030504040204" pitchFamily="34" charset="-120"/>
                  <a:cs typeface="Times New Roman" panose="02020603050405020304" pitchFamily="18" charset="0"/>
                </a:endParaRPr>
              </a:p>
            </c:rich>
          </c:tx>
          <c:overlay val="0"/>
        </c:title>
        <c:numFmt formatCode="@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/>
            </a:pPr>
            <a:endParaRPr lang="zh-TW"/>
          </a:p>
        </c:txPr>
        <c:crossAx val="203296704"/>
        <c:crossesAt val="0"/>
        <c:crossBetween val="midCat"/>
        <c:majorUnit val="1"/>
      </c:valAx>
      <c:spPr>
        <a:solidFill>
          <a:schemeClr val="accent6">
            <a:lumMod val="20000"/>
            <a:lumOff val="80000"/>
            <a:alpha val="5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>
                <a:latin typeface="微軟正黑體" panose="020B0604030504040204" pitchFamily="34" charset="-120"/>
                <a:ea typeface="微軟正黑體" panose="020B0604030504040204" pitchFamily="34" charset="-120"/>
              </a:defRPr>
            </a:pPr>
            <a:endParaRPr lang="zh-TW"/>
          </a:p>
        </c:txPr>
      </c:legendEntry>
      <c:legendEntry>
        <c:idx val="1"/>
        <c:txPr>
          <a:bodyPr/>
          <a:lstStyle/>
          <a:p>
            <a:pPr>
              <a:defRPr sz="1400">
                <a:latin typeface="微軟正黑體" panose="020B0604030504040204" pitchFamily="34" charset="-120"/>
                <a:ea typeface="微軟正黑體" panose="020B0604030504040204" pitchFamily="34" charset="-120"/>
              </a:defRPr>
            </a:pPr>
            <a:endParaRPr lang="zh-TW"/>
          </a:p>
        </c:txPr>
      </c:legendEntry>
      <c:layout>
        <c:manualLayout>
          <c:xMode val="edge"/>
          <c:yMode val="edge"/>
          <c:x val="0.60119049169990957"/>
          <c:y val="0.70275360145413279"/>
          <c:w val="0.3127675971789044"/>
          <c:h val="0.10450787388982315"/>
        </c:manualLayout>
      </c:layout>
      <c:overlay val="0"/>
      <c:spPr>
        <a:solidFill>
          <a:schemeClr val="bg1">
            <a:alpha val="17000"/>
          </a:schemeClr>
        </a:solidFill>
      </c:spPr>
      <c:txPr>
        <a:bodyPr/>
        <a:lstStyle/>
        <a:p>
          <a:pPr>
            <a:defRPr sz="1400">
              <a:latin typeface="微軟正黑體" panose="020B0604030504040204" pitchFamily="34" charset="-120"/>
              <a:ea typeface="微軟正黑體" panose="020B0604030504040204" pitchFamily="34" charset="-12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 panose="02020603050405020304" pitchFamily="18" charset="0"/>
          <a:ea typeface="微軟正黑體" panose="020B0604030504040204" pitchFamily="34" charset="-120"/>
          <a:cs typeface="Times New Roman" panose="02020603050405020304" pitchFamily="18" charset="0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defRPr>
            </a:pPr>
            <a:r>
              <a:rPr lang="zh-TW" altLang="en-US" sz="1600">
                <a:latin typeface="Times New Roman" panose="02020603050405020304" pitchFamily="18" charset="0"/>
                <a:ea typeface="微軟正黑體" panose="020B0604030504040204" pitchFamily="34" charset="-120"/>
                <a:cs typeface="Times New Roman" panose="02020603050405020304" pitchFamily="18" charset="0"/>
              </a:rPr>
              <a:t>強酸滴定弱鹼（氨水）</a:t>
            </a:r>
          </a:p>
        </c:rich>
      </c:tx>
      <c:layout>
        <c:manualLayout>
          <c:xMode val="edge"/>
          <c:yMode val="edge"/>
          <c:x val="0.34775688988539316"/>
          <c:y val="1.7589413073160594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0803827598046918"/>
          <c:y val="0.1026745647101059"/>
          <c:w val="0.83189832776612127"/>
          <c:h val="0.76394379168881099"/>
        </c:manualLayout>
      </c:layout>
      <c:scatterChart>
        <c:scatterStyle val="smoothMarker"/>
        <c:varyColors val="0"/>
        <c:ser>
          <c:idx val="0"/>
          <c:order val="0"/>
          <c:tx>
            <c:v>變化參數後的滴定曲線</c:v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強酸滴定弱鹼!$C$3:$C$558</c:f>
              <c:numCache>
                <c:formatCode>0.00_ </c:formatCode>
                <c:ptCount val="55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</c:numCache>
            </c:numRef>
          </c:xVal>
          <c:yVal>
            <c:numRef>
              <c:f>強酸滴定弱鹼!$L$3:$L$558</c:f>
              <c:numCache>
                <c:formatCode>0.00_);[Red]\(0.00\)</c:formatCode>
                <c:ptCount val="556"/>
                <c:pt idx="0">
                  <c:v>11.47581837322827</c:v>
                </c:pt>
                <c:pt idx="1">
                  <c:v>11.332230128136535</c:v>
                </c:pt>
                <c:pt idx="2">
                  <c:v>11.20143701333466</c:v>
                </c:pt>
                <c:pt idx="3">
                  <c:v>11.08856165121643</c:v>
                </c:pt>
                <c:pt idx="4">
                  <c:v>10.992559930041006</c:v>
                </c:pt>
                <c:pt idx="5">
                  <c:v>10.91044043252278</c:v>
                </c:pt>
                <c:pt idx="6">
                  <c:v>10.83930009092618</c:v>
                </c:pt>
                <c:pt idx="7">
                  <c:v>10.776819172483091</c:v>
                </c:pt>
                <c:pt idx="8">
                  <c:v>10.721240684526448</c:v>
                </c:pt>
                <c:pt idx="9">
                  <c:v>10.671245349256887</c:v>
                </c:pt>
                <c:pt idx="10">
                  <c:v>10.625834911077243</c:v>
                </c:pt>
                <c:pt idx="11">
                  <c:v>10.58424372135396</c:v>
                </c:pt>
                <c:pt idx="12">
                  <c:v>10.545875563959958</c:v>
                </c:pt>
                <c:pt idx="13">
                  <c:v>10.510259131019671</c:v>
                </c:pt>
                <c:pt idx="14">
                  <c:v>10.477016532995609</c:v>
                </c:pt>
                <c:pt idx="15">
                  <c:v>10.445840789880506</c:v>
                </c:pt>
                <c:pt idx="16">
                  <c:v>10.416479524768501</c:v>
                </c:pt>
                <c:pt idx="17">
                  <c:v>10.388722981271794</c:v>
                </c:pt>
                <c:pt idx="18">
                  <c:v>10.362395092967105</c:v>
                </c:pt>
                <c:pt idx="19">
                  <c:v>10.337346736547067</c:v>
                </c:pt>
                <c:pt idx="20">
                  <c:v>10.313450568938563</c:v>
                </c:pt>
                <c:pt idx="21">
                  <c:v>10.290597028801919</c:v>
                </c:pt>
                <c:pt idx="22">
                  <c:v>10.26869120496773</c:v>
                </c:pt>
                <c:pt idx="23">
                  <c:v>10.247650358196044</c:v>
                </c:pt>
                <c:pt idx="24">
                  <c:v>10.227401940905294</c:v>
                </c:pt>
                <c:pt idx="25">
                  <c:v>10.207882000526626</c:v>
                </c:pt>
                <c:pt idx="26">
                  <c:v>10.189033881359496</c:v>
                </c:pt>
                <c:pt idx="27">
                  <c:v>10.170807160872421</c:v>
                </c:pt>
                <c:pt idx="28">
                  <c:v>10.153156771756075</c:v>
                </c:pt>
                <c:pt idx="29">
                  <c:v>10.136042272359443</c:v>
                </c:pt>
                <c:pt idx="30">
                  <c:v>10.119427236571209</c:v>
                </c:pt>
                <c:pt idx="31">
                  <c:v>10.103278740547962</c:v>
                </c:pt>
                <c:pt idx="32">
                  <c:v>10.087566928499712</c:v>
                </c:pt>
                <c:pt idx="33">
                  <c:v>10.072264643423797</c:v>
                </c:pt>
                <c:pt idx="34">
                  <c:v>10.057347111517496</c:v>
                </c:pt>
                <c:pt idx="35">
                  <c:v>10.04279167120731</c:v>
                </c:pt>
                <c:pt idx="36">
                  <c:v>10.028577539461601</c:v>
                </c:pt>
                <c:pt idx="37">
                  <c:v>10.014685609417107</c:v>
                </c:pt>
                <c:pt idx="38">
                  <c:v>10.001098274431461</c:v>
                </c:pt>
                <c:pt idx="39">
                  <c:v>9.98779927453886</c:v>
                </c:pt>
                <c:pt idx="40">
                  <c:v>9.9747735619807401</c:v>
                </c:pt>
                <c:pt idx="41">
                  <c:v>9.9620071830436387</c:v>
                </c:pt>
                <c:pt idx="42">
                  <c:v>9.9494871738937398</c:v>
                </c:pt>
                <c:pt idx="43">
                  <c:v>9.9372014684688104</c:v>
                </c:pt>
                <c:pt idx="44">
                  <c:v>9.9251388167940497</c:v>
                </c:pt>
                <c:pt idx="45">
                  <c:v>9.9132887123407443</c:v>
                </c:pt>
                <c:pt idx="46">
                  <c:v>9.9016413272538628</c:v>
                </c:pt>
                <c:pt idx="47">
                  <c:v>9.8901874544496984</c:v>
                </c:pt>
                <c:pt idx="48">
                  <c:v>9.8789184557281082</c:v>
                </c:pt>
                <c:pt idx="49">
                  <c:v>9.8678262151658949</c:v>
                </c:pt>
                <c:pt idx="50">
                  <c:v>9.8569030971598988</c:v>
                </c:pt>
                <c:pt idx="51">
                  <c:v>9.8461419085746709</c:v>
                </c:pt>
                <c:pt idx="52">
                  <c:v>9.8355358645216491</c:v>
                </c:pt>
                <c:pt idx="53">
                  <c:v>9.8250785573609178</c:v>
                </c:pt>
                <c:pt idx="54">
                  <c:v>9.8147639285672597</c:v>
                </c:pt>
                <c:pt idx="55">
                  <c:v>9.8045862431490143</c:v>
                </c:pt>
                <c:pt idx="56">
                  <c:v>9.7945400663464284</c:v>
                </c:pt>
                <c:pt idx="57">
                  <c:v>9.7846202423698614</c:v>
                </c:pt>
                <c:pt idx="58">
                  <c:v>9.774821874967472</c:v>
                </c:pt>
                <c:pt idx="59">
                  <c:v>9.7651403096353278</c:v>
                </c:pt>
                <c:pt idx="60">
                  <c:v>9.7555711173070065</c:v>
                </c:pt>
                <c:pt idx="61">
                  <c:v>9.7461100793764892</c:v>
                </c:pt>
                <c:pt idx="62">
                  <c:v>9.7367531739246775</c:v>
                </c:pt>
                <c:pt idx="63">
                  <c:v>9.7274965630368939</c:v>
                </c:pt>
                <c:pt idx="64">
                  <c:v>9.7183365811057936</c:v>
                </c:pt>
                <c:pt idx="65">
                  <c:v>9.7092697240321488</c:v>
                </c:pt>
                <c:pt idx="66">
                  <c:v>9.7002926392385973</c:v>
                </c:pt>
                <c:pt idx="67">
                  <c:v>9.6914021164256958</c:v>
                </c:pt>
                <c:pt idx="68">
                  <c:v>9.6825950790032991</c:v>
                </c:pt>
                <c:pt idx="69">
                  <c:v>9.6738685761390073</c:v>
                </c:pt>
                <c:pt idx="70">
                  <c:v>9.6652197753698452</c:v>
                </c:pt>
                <c:pt idx="71">
                  <c:v>9.6566459557311983</c:v>
                </c:pt>
                <c:pt idx="72">
                  <c:v>9.648144501356585</c:v>
                </c:pt>
                <c:pt idx="73">
                  <c:v>9.6397128955132771</c:v>
                </c:pt>
                <c:pt idx="74">
                  <c:v>9.6313487150343438</c:v>
                </c:pt>
                <c:pt idx="75">
                  <c:v>9.6230496251183624</c:v>
                </c:pt>
                <c:pt idx="76">
                  <c:v>9.6148133744657418</c:v>
                </c:pt>
                <c:pt idx="77">
                  <c:v>9.6066377907256033</c:v>
                </c:pt>
                <c:pt idx="78">
                  <c:v>9.5985207762290106</c:v>
                </c:pt>
                <c:pt idx="79">
                  <c:v>9.5904603039879071</c:v>
                </c:pt>
                <c:pt idx="80">
                  <c:v>9.5824544139367518</c:v>
                </c:pt>
                <c:pt idx="81">
                  <c:v>9.5745012094022854</c:v>
                </c:pt>
                <c:pt idx="82">
                  <c:v>9.5665988537806328</c:v>
                </c:pt>
                <c:pt idx="83">
                  <c:v>9.5587455674099076</c:v>
                </c:pt>
                <c:pt idx="84">
                  <c:v>9.5509396246223339</c:v>
                </c:pt>
                <c:pt idx="85">
                  <c:v>9.5431793509627809</c:v>
                </c:pt>
                <c:pt idx="86">
                  <c:v>9.5354631205627811</c:v>
                </c:pt>
                <c:pt idx="87">
                  <c:v>9.5277893536581217</c:v>
                </c:pt>
                <c:pt idx="88">
                  <c:v>9.5201565142417266</c:v>
                </c:pt>
                <c:pt idx="89">
                  <c:v>9.5125631078390231</c:v>
                </c:pt>
                <c:pt idx="90">
                  <c:v>9.505007679401082</c:v>
                </c:pt>
                <c:pt idx="91">
                  <c:v>9.4974888113053986</c:v>
                </c:pt>
                <c:pt idx="92">
                  <c:v>9.4900051214568588</c:v>
                </c:pt>
                <c:pt idx="93">
                  <c:v>9.4825552614834976</c:v>
                </c:pt>
                <c:pt idx="94">
                  <c:v>9.4751379150192925</c:v>
                </c:pt>
                <c:pt idx="95">
                  <c:v>9.4677517960683879</c:v>
                </c:pt>
                <c:pt idx="96">
                  <c:v>9.4603956474462478</c:v>
                </c:pt>
                <c:pt idx="97">
                  <c:v>9.453068239292346</c:v>
                </c:pt>
                <c:pt idx="98">
                  <c:v>9.4457683676471618</c:v>
                </c:pt>
                <c:pt idx="99">
                  <c:v>9.4384948530944719</c:v>
                </c:pt>
                <c:pt idx="100">
                  <c:v>9.4312465394587459</c:v>
                </c:pt>
                <c:pt idx="101">
                  <c:v>9.4240222925581865</c:v>
                </c:pt>
                <c:pt idx="102">
                  <c:v>9.4168209990075677</c:v>
                </c:pt>
                <c:pt idx="103">
                  <c:v>9.4096415650683589</c:v>
                </c:pt>
                <c:pt idx="104">
                  <c:v>9.4024829155432705</c:v>
                </c:pt>
                <c:pt idx="105">
                  <c:v>9.3953439927102007</c:v>
                </c:pt>
                <c:pt idx="106">
                  <c:v>9.388223755296611</c:v>
                </c:pt>
                <c:pt idx="107">
                  <c:v>9.3811211774868326</c:v>
                </c:pt>
                <c:pt idx="108">
                  <c:v>9.3740352479649225</c:v>
                </c:pt>
                <c:pt idx="109">
                  <c:v>9.3669649689855738</c:v>
                </c:pt>
                <c:pt idx="110">
                  <c:v>9.3599093554755761</c:v>
                </c:pt>
                <c:pt idx="111">
                  <c:v>9.3528674341600322</c:v>
                </c:pt>
                <c:pt idx="112">
                  <c:v>9.3458382427134588</c:v>
                </c:pt>
                <c:pt idx="113">
                  <c:v>9.3388208289330343</c:v>
                </c:pt>
                <c:pt idx="114">
                  <c:v>9.3318142499327301</c:v>
                </c:pt>
                <c:pt idx="115">
                  <c:v>9.3248175713549397</c:v>
                </c:pt>
                <c:pt idx="116">
                  <c:v>9.3178298665999133</c:v>
                </c:pt>
                <c:pt idx="117">
                  <c:v>9.3108502160712092</c:v>
                </c:pt>
                <c:pt idx="118">
                  <c:v>9.3038777064335765</c:v>
                </c:pt>
                <c:pt idx="119">
                  <c:v>9.2969114298835382</c:v>
                </c:pt>
                <c:pt idx="120">
                  <c:v>9.2899504834306352</c:v>
                </c:pt>
                <c:pt idx="121">
                  <c:v>9.2829939681887392</c:v>
                </c:pt>
                <c:pt idx="122">
                  <c:v>9.2760409886757653</c:v>
                </c:pt>
                <c:pt idx="123">
                  <c:v>9.2690906521159597</c:v>
                </c:pt>
                <c:pt idx="124">
                  <c:v>9.2621420677530502</c:v>
                </c:pt>
                <c:pt idx="125">
                  <c:v>9.255194346163627</c:v>
                </c:pt>
                <c:pt idx="126">
                  <c:v>9.2482465985741591</c:v>
                </c:pt>
                <c:pt idx="127">
                  <c:v>9.2412979361784089</c:v>
                </c:pt>
                <c:pt idx="128">
                  <c:v>9.2343474694560221</c:v>
                </c:pt>
                <c:pt idx="129">
                  <c:v>9.2273943074891704</c:v>
                </c:pt>
                <c:pt idx="130">
                  <c:v>9.2204375572761634</c:v>
                </c:pt>
                <c:pt idx="131">
                  <c:v>9.2134763230407799</c:v>
                </c:pt>
                <c:pt idx="132">
                  <c:v>9.2065097055377976</c:v>
                </c:pt>
                <c:pt idx="133">
                  <c:v>9.1995368013507459</c:v>
                </c:pt>
                <c:pt idx="134">
                  <c:v>9.1925567021793242</c:v>
                </c:pt>
                <c:pt idx="135">
                  <c:v>9.1855684941231708</c:v>
                </c:pt>
                <c:pt idx="136">
                  <c:v>9.1785712569477198</c:v>
                </c:pt>
                <c:pt idx="137">
                  <c:v>9.1715640633436735</c:v>
                </c:pt>
                <c:pt idx="138">
                  <c:v>9.1645459781657745</c:v>
                </c:pt>
                <c:pt idx="139">
                  <c:v>9.1575160576653936</c:v>
                </c:pt>
                <c:pt idx="140">
                  <c:v>9.1504733486961882</c:v>
                </c:pt>
                <c:pt idx="141">
                  <c:v>9.1434168879062945</c:v>
                </c:pt>
                <c:pt idx="142">
                  <c:v>9.136345700909807</c:v>
                </c:pt>
                <c:pt idx="143">
                  <c:v>9.1292588014331422</c:v>
                </c:pt>
                <c:pt idx="144">
                  <c:v>9.1221551904393614</c:v>
                </c:pt>
                <c:pt idx="145">
                  <c:v>9.1150338552237216</c:v>
                </c:pt>
                <c:pt idx="146">
                  <c:v>9.1078937684839048</c:v>
                </c:pt>
                <c:pt idx="147">
                  <c:v>9.1007338873535826</c:v>
                </c:pt>
                <c:pt idx="148">
                  <c:v>9.0935531524100988</c:v>
                </c:pt>
                <c:pt idx="149">
                  <c:v>9.0863504866398905</c:v>
                </c:pt>
                <c:pt idx="150">
                  <c:v>9.0791247943695907</c:v>
                </c:pt>
                <c:pt idx="151">
                  <c:v>9.0718749601509145</c:v>
                </c:pt>
                <c:pt idx="152">
                  <c:v>9.0645998476081431</c:v>
                </c:pt>
                <c:pt idx="153">
                  <c:v>9.057298298230819</c:v>
                </c:pt>
                <c:pt idx="154">
                  <c:v>9.0499691301213936</c:v>
                </c:pt>
                <c:pt idx="155">
                  <c:v>9.0426111366834157</c:v>
                </c:pt>
                <c:pt idx="156">
                  <c:v>9.0352230852538238</c:v>
                </c:pt>
                <c:pt idx="157">
                  <c:v>9.0278037156722952</c:v>
                </c:pt>
                <c:pt idx="158">
                  <c:v>9.0203517387814554</c:v>
                </c:pt>
                <c:pt idx="159">
                  <c:v>9.0128658348586015</c:v>
                </c:pt>
                <c:pt idx="160">
                  <c:v>9.0053446519674374</c:v>
                </c:pt>
                <c:pt idx="161">
                  <c:v>8.997786804225905</c:v>
                </c:pt>
                <c:pt idx="162">
                  <c:v>8.9901908699902506</c:v>
                </c:pt>
                <c:pt idx="163">
                  <c:v>8.9825553899387742</c:v>
                </c:pt>
                <c:pt idx="164">
                  <c:v>8.9748788650564499</c:v>
                </c:pt>
                <c:pt idx="165">
                  <c:v>8.9671597545097228</c:v>
                </c:pt>
                <c:pt idx="166">
                  <c:v>8.9593964734022755</c:v>
                </c:pt>
                <c:pt idx="167">
                  <c:v>8.9515873904070169</c:v>
                </c:pt>
                <c:pt idx="168">
                  <c:v>8.9437308252617402</c:v>
                </c:pt>
                <c:pt idx="169">
                  <c:v>8.9358250461110043</c:v>
                </c:pt>
                <c:pt idx="170">
                  <c:v>8.9278682667075842</c:v>
                </c:pt>
                <c:pt idx="171">
                  <c:v>8.9198586434277409</c:v>
                </c:pt>
                <c:pt idx="172">
                  <c:v>8.9117942721111199</c:v>
                </c:pt>
                <c:pt idx="173">
                  <c:v>8.9036731847061112</c:v>
                </c:pt>
                <c:pt idx="174">
                  <c:v>8.8954933456963587</c:v>
                </c:pt>
                <c:pt idx="175">
                  <c:v>8.887252648303047</c:v>
                </c:pt>
                <c:pt idx="176">
                  <c:v>8.8789489104371206</c:v>
                </c:pt>
                <c:pt idx="177">
                  <c:v>8.8705798703757992</c:v>
                </c:pt>
                <c:pt idx="178">
                  <c:v>8.8621431821597874</c:v>
                </c:pt>
                <c:pt idx="179">
                  <c:v>8.853636410664393</c:v>
                </c:pt>
                <c:pt idx="180">
                  <c:v>8.8450570263347963</c:v>
                </c:pt>
                <c:pt idx="181">
                  <c:v>8.8364023995352348</c:v>
                </c:pt>
                <c:pt idx="182">
                  <c:v>8.8276697945129072</c:v>
                </c:pt>
                <c:pt idx="183">
                  <c:v>8.8188563628971171</c:v>
                </c:pt>
                <c:pt idx="184">
                  <c:v>8.8099591367289527</c:v>
                </c:pt>
                <c:pt idx="185">
                  <c:v>8.8009750209651472</c:v>
                </c:pt>
                <c:pt idx="186">
                  <c:v>8.7919007854005713</c:v>
                </c:pt>
                <c:pt idx="187">
                  <c:v>8.7827330559551875</c:v>
                </c:pt>
                <c:pt idx="188">
                  <c:v>8.7734683052855758</c:v>
                </c:pt>
                <c:pt idx="189">
                  <c:v>8.7641028426196996</c:v>
                </c:pt>
                <c:pt idx="190">
                  <c:v>8.7546328027739531</c:v>
                </c:pt>
                <c:pt idx="191">
                  <c:v>8.7450541342307311</c:v>
                </c:pt>
                <c:pt idx="192">
                  <c:v>8.7353625862221342</c:v>
                </c:pt>
                <c:pt idx="193">
                  <c:v>8.7255536946886494</c:v>
                </c:pt>
                <c:pt idx="194">
                  <c:v>8.7156227669938886</c:v>
                </c:pt>
                <c:pt idx="195">
                  <c:v>8.70556486527102</c:v>
                </c:pt>
                <c:pt idx="196">
                  <c:v>8.6953747882464434</c:v>
                </c:pt>
                <c:pt idx="197">
                  <c:v>8.6850470513683895</c:v>
                </c:pt>
                <c:pt idx="198">
                  <c:v>8.6745758650475064</c:v>
                </c:pt>
                <c:pt idx="199">
                  <c:v>8.6639551107902921</c:v>
                </c:pt>
                <c:pt idx="200">
                  <c:v>8.6531783149705461</c:v>
                </c:pt>
                <c:pt idx="201">
                  <c:v>8.6422386199503833</c:v>
                </c:pt>
                <c:pt idx="202">
                  <c:v>8.6311287522403148</c:v>
                </c:pt>
                <c:pt idx="203">
                  <c:v>8.6198409873113064</c:v>
                </c:pt>
                <c:pt idx="204">
                  <c:v>8.6083671106008595</c:v>
                </c:pt>
                <c:pt idx="205">
                  <c:v>8.5966983742774161</c:v>
                </c:pt>
                <c:pt idx="206">
                  <c:v>8.5848254491126958</c:v>
                </c:pt>
                <c:pt idx="207">
                  <c:v>8.5727383708564417</c:v>
                </c:pt>
                <c:pt idx="208">
                  <c:v>8.5604264802735948</c:v>
                </c:pt>
                <c:pt idx="209">
                  <c:v>8.5478783559875868</c:v>
                </c:pt>
                <c:pt idx="210">
                  <c:v>8.5350817390099127</c:v>
                </c:pt>
                <c:pt idx="211">
                  <c:v>8.5220234477462498</c:v>
                </c:pt>
                <c:pt idx="212">
                  <c:v>8.5086892819371425</c:v>
                </c:pt>
                <c:pt idx="213">
                  <c:v>8.4950639137919666</c:v>
                </c:pt>
                <c:pt idx="214">
                  <c:v>8.4811307642466893</c:v>
                </c:pt>
                <c:pt idx="215">
                  <c:v>8.4668718617345462</c:v>
                </c:pt>
                <c:pt idx="216">
                  <c:v>8.4522676805219312</c:v>
                </c:pt>
                <c:pt idx="217">
                  <c:v>8.4372969549157268</c:v>
                </c:pt>
                <c:pt idx="218">
                  <c:v>8.4219364648317203</c:v>
                </c:pt>
                <c:pt idx="219">
                  <c:v>8.4061607873630262</c:v>
                </c:pt>
                <c:pt idx="220">
                  <c:v>8.389942007601249</c:v>
                </c:pt>
                <c:pt idx="221">
                  <c:v>8.3732493803824504</c:v>
                </c:pt>
                <c:pt idx="222">
                  <c:v>8.3560489327077541</c:v>
                </c:pt>
                <c:pt idx="223">
                  <c:v>8.3383029938013422</c:v>
                </c:pt>
                <c:pt idx="224">
                  <c:v>8.3199696364770261</c:v>
                </c:pt>
                <c:pt idx="225">
                  <c:v>8.3010020088766439</c:v>
                </c:pt>
                <c:pt idx="226">
                  <c:v>8.2813475297275119</c:v>
                </c:pt>
                <c:pt idx="227">
                  <c:v>8.2609469122469861</c:v>
                </c:pt>
                <c:pt idx="228">
                  <c:v>8.2397329709614375</c:v>
                </c:pt>
                <c:pt idx="229">
                  <c:v>8.2176291507554495</c:v>
                </c:pt>
                <c:pt idx="230">
                  <c:v>8.1945476967758353</c:v>
                </c:pt>
                <c:pt idx="231">
                  <c:v>8.1703873545369525</c:v>
                </c:pt>
                <c:pt idx="232">
                  <c:v>8.1450304476529745</c:v>
                </c:pt>
                <c:pt idx="233">
                  <c:v>8.1183391194276986</c:v>
                </c:pt>
                <c:pt idx="234">
                  <c:v>8.0901504336633323</c:v>
                </c:pt>
                <c:pt idx="235">
                  <c:v>8.060269892266458</c:v>
                </c:pt>
                <c:pt idx="236">
                  <c:v>8.0284627130553741</c:v>
                </c:pt>
                <c:pt idx="237">
                  <c:v>7.9944418693004078</c:v>
                </c:pt>
                <c:pt idx="238">
                  <c:v>7.9578513325116349</c:v>
                </c:pt>
                <c:pt idx="239">
                  <c:v>7.918242006132532</c:v>
                </c:pt>
                <c:pt idx="240">
                  <c:v>7.8750361565253932</c:v>
                </c:pt>
                <c:pt idx="241">
                  <c:v>7.8274730393550502</c:v>
                </c:pt>
                <c:pt idx="242">
                  <c:v>7.7745223657609737</c:v>
                </c:pt>
                <c:pt idx="243">
                  <c:v>7.7147396814374742</c:v>
                </c:pt>
                <c:pt idx="244">
                  <c:v>7.6460095073609047</c:v>
                </c:pt>
                <c:pt idx="245">
                  <c:v>7.5650521697031143</c:v>
                </c:pt>
                <c:pt idx="246">
                  <c:v>7.4663732984381124</c:v>
                </c:pt>
                <c:pt idx="247">
                  <c:v>7.3396728783045129</c:v>
                </c:pt>
                <c:pt idx="248">
                  <c:v>7.1618270524402563</c:v>
                </c:pt>
                <c:pt idx="249">
                  <c:v>6.8590495495149453</c:v>
                </c:pt>
                <c:pt idx="250">
                  <c:v>4.8661968797847237</c:v>
                </c:pt>
                <c:pt idx="251">
                  <c:v>2.6995184222133837</c:v>
                </c:pt>
                <c:pt idx="252">
                  <c:v>2.3990889959563337</c:v>
                </c:pt>
                <c:pt idx="253">
                  <c:v>2.2235790778495099</c:v>
                </c:pt>
                <c:pt idx="254">
                  <c:v>2.0992181853309382</c:v>
                </c:pt>
                <c:pt idx="255">
                  <c:v>2.0028844616841246</c:v>
                </c:pt>
                <c:pt idx="256">
                  <c:v>1.9242784314701467</c:v>
                </c:pt>
                <c:pt idx="257">
                  <c:v>1.8579059504931739</c:v>
                </c:pt>
                <c:pt idx="258">
                  <c:v>1.8004874756989664</c:v>
                </c:pt>
                <c:pt idx="259">
                  <c:v>1.7499076238130356</c:v>
                </c:pt>
                <c:pt idx="260">
                  <c:v>1.7047220214985868</c:v>
                </c:pt>
                <c:pt idx="261">
                  <c:v>1.6639004540865805</c:v>
                </c:pt>
                <c:pt idx="262">
                  <c:v>1.6266822483386032</c:v>
                </c:pt>
                <c:pt idx="263">
                  <c:v>1.5924897403212721</c:v>
                </c:pt>
                <c:pt idx="264">
                  <c:v>1.5608739027064595</c:v>
                </c:pt>
                <c:pt idx="265">
                  <c:v>1.5314787762183093</c:v>
                </c:pt>
                <c:pt idx="266">
                  <c:v>1.5040174037475016</c:v>
                </c:pt>
                <c:pt idx="267">
                  <c:v>1.4782550731634592</c:v>
                </c:pt>
                <c:pt idx="268">
                  <c:v>1.4539973571226761</c:v>
                </c:pt>
                <c:pt idx="269">
                  <c:v>1.4310813908775197</c:v>
                </c:pt>
                <c:pt idx="270">
                  <c:v>1.4093693899474962</c:v>
                </c:pt>
                <c:pt idx="271">
                  <c:v>1.3887437510052125</c:v>
                </c:pt>
                <c:pt idx="272">
                  <c:v>1.3691032934951413</c:v>
                </c:pt>
                <c:pt idx="273">
                  <c:v>1.3503603373817199</c:v>
                </c:pt>
                <c:pt idx="274">
                  <c:v>1.3324384032864136</c:v>
                </c:pt>
                <c:pt idx="275">
                  <c:v>1.3152703824219711</c:v>
                </c:pt>
                <c:pt idx="276">
                  <c:v>1.2987970656702668</c:v>
                </c:pt>
                <c:pt idx="277">
                  <c:v>1.2829659504116004</c:v>
                </c:pt>
                <c:pt idx="278">
                  <c:v>1.2677302644524109</c:v>
                </c:pt>
                <c:pt idx="279">
                  <c:v>1.2530481613096174</c:v>
                </c:pt>
                <c:pt idx="280">
                  <c:v>1.2388820519732859</c:v>
                </c:pt>
                <c:pt idx="281">
                  <c:v>1.2251980462806829</c:v>
                </c:pt>
                <c:pt idx="282">
                  <c:v>1.2119654830097464</c:v>
                </c:pt>
                <c:pt idx="283">
                  <c:v>1.1991565323030136</c:v>
                </c:pt>
                <c:pt idx="284">
                  <c:v>1.186745857459873</c:v>
                </c:pt>
                <c:pt idx="285">
                  <c:v>1.1747103257666718</c:v>
                </c:pt>
                <c:pt idx="286">
                  <c:v>1.1630287600723754</c:v>
                </c:pt>
                <c:pt idx="287">
                  <c:v>1.1516817244086968</c:v>
                </c:pt>
                <c:pt idx="288">
                  <c:v>1.1406513382051016</c:v>
                </c:pt>
                <c:pt idx="289">
                  <c:v>1.1299211146404557</c:v>
                </c:pt>
                <c:pt idx="290">
                  <c:v>1.1194758194634953</c:v>
                </c:pt>
                <c:pt idx="291">
                  <c:v>1.1093013472485354</c:v>
                </c:pt>
                <c:pt idx="292">
                  <c:v>1.0993846125647451</c:v>
                </c:pt>
                <c:pt idx="293">
                  <c:v>1.0897134539528033</c:v>
                </c:pt>
                <c:pt idx="294">
                  <c:v>1.0802765489418209</c:v>
                </c:pt>
                <c:pt idx="295">
                  <c:v>1.0710633386174824</c:v>
                </c:pt>
                <c:pt idx="296">
                  <c:v>1.0620639604815216</c:v>
                </c:pt>
                <c:pt idx="297">
                  <c:v>1.0532691885323788</c:v>
                </c:pt>
                <c:pt idx="298">
                  <c:v>1.0446703796546346</c:v>
                </c:pt>
                <c:pt idx="299">
                  <c:v>1.0362594255365465</c:v>
                </c:pt>
                <c:pt idx="300">
                  <c:v>1.0280287094454486</c:v>
                </c:pt>
                <c:pt idx="301">
                  <c:v>1.0199710672836988</c:v>
                </c:pt>
                <c:pt idx="302">
                  <c:v>1.0120797524263538</c:v>
                </c:pt>
                <c:pt idx="303">
                  <c:v>1.0043484039082786</c:v>
                </c:pt>
                <c:pt idx="304">
                  <c:v>0.99677101758496867</c:v>
                </c:pt>
                <c:pt idx="305">
                  <c:v>0.98934191993963894</c:v>
                </c:pt>
                <c:pt idx="306">
                  <c:v>0.98205574425043785</c:v>
                </c:pt>
                <c:pt idx="307">
                  <c:v>0.97490740886710481</c:v>
                </c:pt>
                <c:pt idx="308">
                  <c:v>0.96789209737691551</c:v>
                </c:pt>
                <c:pt idx="309">
                  <c:v>0.96100524046610636</c:v>
                </c:pt>
                <c:pt idx="310">
                  <c:v>0.95424249930577598</c:v>
                </c:pt>
                <c:pt idx="311">
                  <c:v>0.94759975031105026</c:v>
                </c:pt>
                <c:pt idx="312">
                  <c:v>0.94107307113951277</c:v>
                </c:pt>
                <c:pt idx="313">
                  <c:v>0.93465872780991255</c:v>
                </c:pt>
                <c:pt idx="314">
                  <c:v>0.92835316283527847</c:v>
                </c:pt>
                <c:pt idx="315">
                  <c:v>0.9221529842760664</c:v>
                </c:pt>
                <c:pt idx="316">
                  <c:v>0.91605495562904526</c:v>
                </c:pt>
                <c:pt idx="317">
                  <c:v>0.91005598647650954</c:v>
                </c:pt>
                <c:pt idx="318">
                  <c:v>0.90415312382822277</c:v>
                </c:pt>
                <c:pt idx="319">
                  <c:v>0.89834354409540895</c:v>
                </c:pt>
                <c:pt idx="320">
                  <c:v>0.89262454564221727</c:v>
                </c:pt>
                <c:pt idx="321">
                  <c:v>0.88699354186550905</c:v>
                </c:pt>
                <c:pt idx="322">
                  <c:v>0.88144805475862631</c:v>
                </c:pt>
                <c:pt idx="323">
                  <c:v>0.87598570891908456</c:v>
                </c:pt>
                <c:pt idx="324">
                  <c:v>0.8706042259639456</c:v>
                </c:pt>
                <c:pt idx="325">
                  <c:v>0.86530141932003368</c:v>
                </c:pt>
                <c:pt idx="326">
                  <c:v>0.86007518935920468</c:v>
                </c:pt>
                <c:pt idx="327">
                  <c:v>0.85492351885160012</c:v>
                </c:pt>
                <c:pt idx="328">
                  <c:v>0.84984446871226693</c:v>
                </c:pt>
                <c:pt idx="329">
                  <c:v>0.84483617401871747</c:v>
                </c:pt>
                <c:pt idx="330">
                  <c:v>0.83989684027897871</c:v>
                </c:pt>
                <c:pt idx="331">
                  <c:v>0.83502473993146098</c:v>
                </c:pt>
                <c:pt idx="332">
                  <c:v>0.83021820905957522</c:v>
                </c:pt>
                <c:pt idx="333">
                  <c:v>0.82547564430548181</c:v>
                </c:pt>
                <c:pt idx="334">
                  <c:v>0.82079549996865964</c:v>
                </c:pt>
                <c:pt idx="335">
                  <c:v>0.8161762852761717</c:v>
                </c:pt>
                <c:pt idx="336">
                  <c:v>0.81161656181257602</c:v>
                </c:pt>
                <c:pt idx="337">
                  <c:v>0.80711494109840887</c:v>
                </c:pt>
                <c:pt idx="338">
                  <c:v>0.8026700823070505</c:v>
                </c:pt>
                <c:pt idx="339">
                  <c:v>0.79828069011059233</c:v>
                </c:pt>
                <c:pt idx="340">
                  <c:v>0.79394551264605373</c:v>
                </c:pt>
                <c:pt idx="341">
                  <c:v>0.78966333959397339</c:v>
                </c:pt>
                <c:pt idx="342">
                  <c:v>0.78543300036200048</c:v>
                </c:pt>
                <c:pt idx="343">
                  <c:v>0.7812533623666803</c:v>
                </c:pt>
                <c:pt idx="344">
                  <c:v>0.77712332940712681</c:v>
                </c:pt>
                <c:pt idx="345">
                  <c:v>0.77304184012475219</c:v>
                </c:pt>
                <c:pt idx="346">
                  <c:v>0.76900786654364317</c:v>
                </c:pt>
                <c:pt idx="347">
                  <c:v>0.76502041268657239</c:v>
                </c:pt>
                <c:pt idx="348">
                  <c:v>0.76107851326198683</c:v>
                </c:pt>
                <c:pt idx="349">
                  <c:v>0.75718123241765245</c:v>
                </c:pt>
                <c:pt idx="350">
                  <c:v>0.75332766255693273</c:v>
                </c:pt>
                <c:pt idx="351">
                  <c:v>0.74951692321396468</c:v>
                </c:pt>
                <c:pt idx="352">
                  <c:v>0.74574815998424704</c:v>
                </c:pt>
                <c:pt idx="353">
                  <c:v>0.74202054350739877</c:v>
                </c:pt>
                <c:pt idx="354">
                  <c:v>0.73833326849906411</c:v>
                </c:pt>
                <c:pt idx="355">
                  <c:v>0.73468555282913961</c:v>
                </c:pt>
                <c:pt idx="356">
                  <c:v>0.73107663664369116</c:v>
                </c:pt>
                <c:pt idx="357">
                  <c:v>0.72750578152809731</c:v>
                </c:pt>
                <c:pt idx="358">
                  <c:v>0.72397226970912021</c:v>
                </c:pt>
                <c:pt idx="359">
                  <c:v>0.72047540329374904</c:v>
                </c:pt>
                <c:pt idx="360">
                  <c:v>0.7170145035428015</c:v>
                </c:pt>
                <c:pt idx="361">
                  <c:v>0.71358891017739756</c:v>
                </c:pt>
                <c:pt idx="362">
                  <c:v>0.71019798071653339</c:v>
                </c:pt>
                <c:pt idx="363">
                  <c:v>0.70684108984410088</c:v>
                </c:pt>
                <c:pt idx="364">
                  <c:v>0.70351762880379132</c:v>
                </c:pt>
                <c:pt idx="365">
                  <c:v>0.70022700482042521</c:v>
                </c:pt>
                <c:pt idx="366">
                  <c:v>0.69696864054633612</c:v>
                </c:pt>
                <c:pt idx="367">
                  <c:v>0.69374197353151346</c:v>
                </c:pt>
                <c:pt idx="368">
                  <c:v>0.6905464557162968</c:v>
                </c:pt>
                <c:pt idx="369">
                  <c:v>0.68738155294547576</c:v>
                </c:pt>
                <c:pt idx="370">
                  <c:v>0.68424674450272172</c:v>
                </c:pt>
                <c:pt idx="371">
                  <c:v>0.68114152266433992</c:v>
                </c:pt>
                <c:pt idx="372">
                  <c:v>0.67806539227138674</c:v>
                </c:pt>
                <c:pt idx="373">
                  <c:v>0.67501787031925287</c:v>
                </c:pt>
                <c:pt idx="374">
                  <c:v>0.67199848556386355</c:v>
                </c:pt>
                <c:pt idx="375">
                  <c:v>0.66900677814369613</c:v>
                </c:pt>
                <c:pt idx="376">
                  <c:v>0.66604229921685665</c:v>
                </c:pt>
                <c:pt idx="377">
                  <c:v>0.66310461061250336</c:v>
                </c:pt>
                <c:pt idx="378">
                  <c:v>0.66019328449594095</c:v>
                </c:pt>
                <c:pt idx="379">
                  <c:v>0.65730790304674658</c:v>
                </c:pt>
                <c:pt idx="380">
                  <c:v>0.65444805814932538</c:v>
                </c:pt>
                <c:pt idx="381">
                  <c:v>0.65161335109532192</c:v>
                </c:pt>
                <c:pt idx="382">
                  <c:v>0.64880339229734874</c:v>
                </c:pt>
                <c:pt idx="383">
                  <c:v>0.64601780101351891</c:v>
                </c:pt>
                <c:pt idx="384">
                  <c:v>0.64325620508229486</c:v>
                </c:pt>
                <c:pt idx="385">
                  <c:v>0.6405182406671972</c:v>
                </c:pt>
                <c:pt idx="386">
                  <c:v>0.63780355201093308</c:v>
                </c:pt>
                <c:pt idx="387">
                  <c:v>0.63511179119853234</c:v>
                </c:pt>
                <c:pt idx="388">
                  <c:v>0.63244261792909828</c:v>
                </c:pt>
                <c:pt idx="389">
                  <c:v>0.62979569929579793</c:v>
                </c:pt>
                <c:pt idx="390">
                  <c:v>0.62717070957373999</c:v>
                </c:pt>
                <c:pt idx="391">
                  <c:v>0.62456733001540143</c:v>
                </c:pt>
                <c:pt idx="392">
                  <c:v>0.62198524865328519</c:v>
                </c:pt>
                <c:pt idx="393">
                  <c:v>0.61942416010949986</c:v>
                </c:pt>
                <c:pt idx="394">
                  <c:v>0.61688376541197831</c:v>
                </c:pt>
                <c:pt idx="395">
                  <c:v>0.61436377181705415</c:v>
                </c:pt>
                <c:pt idx="396">
                  <c:v>0.61186389263813679</c:v>
                </c:pt>
                <c:pt idx="397">
                  <c:v>0.6093838470802333</c:v>
                </c:pt>
                <c:pt idx="398">
                  <c:v>0.60692336008008196</c:v>
                </c:pt>
                <c:pt idx="399">
                  <c:v>0.60448216215166817</c:v>
                </c:pt>
                <c:pt idx="400">
                  <c:v>0.60205998923690762</c:v>
                </c:pt>
                <c:pt idx="401">
                  <c:v>0.59965658256129117</c:v>
                </c:pt>
                <c:pt idx="402">
                  <c:v>0.5972716884942938</c:v>
                </c:pt>
                <c:pt idx="403">
                  <c:v>0.59490505841436236</c:v>
                </c:pt>
                <c:pt idx="404">
                  <c:v>0.59255644857830003</c:v>
                </c:pt>
                <c:pt idx="405">
                  <c:v>0.59022561999487921</c:v>
                </c:pt>
                <c:pt idx="406">
                  <c:v>0.58791233830251899</c:v>
                </c:pt>
                <c:pt idx="407">
                  <c:v>0.58561637365087038</c:v>
                </c:pt>
                <c:pt idx="408">
                  <c:v>0.58333750058616307</c:v>
                </c:pt>
                <c:pt idx="409">
                  <c:v>0.581075497940167</c:v>
                </c:pt>
                <c:pt idx="410">
                  <c:v>0.57883014872263694</c:v>
                </c:pt>
                <c:pt idx="411">
                  <c:v>0.57660124001710855</c:v>
                </c:pt>
                <c:pt idx="412">
                  <c:v>0.5743885628799198</c:v>
                </c:pt>
                <c:pt idx="413">
                  <c:v>0.57219191224234012</c:v>
                </c:pt>
                <c:pt idx="414">
                  <c:v>0.57001108681569401</c:v>
                </c:pt>
                <c:pt idx="415">
                  <c:v>0.56784588899936839</c:v>
                </c:pt>
                <c:pt idx="416">
                  <c:v>0.56569612479159859</c:v>
                </c:pt>
                <c:pt idx="417">
                  <c:v>0.56356160370293573</c:v>
                </c:pt>
                <c:pt idx="418">
                  <c:v>0.56144213867229642</c:v>
                </c:pt>
                <c:pt idx="419">
                  <c:v>0.55933754598550367</c:v>
                </c:pt>
                <c:pt idx="420">
                  <c:v>0.55724764519623304</c:v>
                </c:pt>
                <c:pt idx="421">
                  <c:v>0.55517225904927503</c:v>
                </c:pt>
                <c:pt idx="422">
                  <c:v>0.55311121340603653</c:v>
                </c:pt>
                <c:pt idx="423">
                  <c:v>0.55106433717220271</c:v>
                </c:pt>
                <c:pt idx="424">
                  <c:v>0.54903146222748223</c:v>
                </c:pt>
                <c:pt idx="425">
                  <c:v>0.54701242335736699</c:v>
                </c:pt>
                <c:pt idx="426">
                  <c:v>0.54500705818683637</c:v>
                </c:pt>
                <c:pt idx="427">
                  <c:v>0.54301520711593987</c:v>
                </c:pt>
                <c:pt idx="428">
                  <c:v>0.54103671325719449</c:v>
                </c:pt>
                <c:pt idx="429">
                  <c:v>0.53907142237473615</c:v>
                </c:pt>
                <c:pt idx="430">
                  <c:v>0.53711918282516624</c:v>
                </c:pt>
                <c:pt idx="431">
                  <c:v>0.53517984550003816</c:v>
                </c:pt>
                <c:pt idx="432">
                  <c:v>0.53325326376992688</c:v>
                </c:pt>
                <c:pt idx="433">
                  <c:v>0.53133929343003294</c:v>
                </c:pt>
                <c:pt idx="434">
                  <c:v>0.52943779264726709</c:v>
                </c:pt>
                <c:pt idx="435">
                  <c:v>0.52754862190877194</c:v>
                </c:pt>
                <c:pt idx="436">
                  <c:v>0.52567164397182831</c:v>
                </c:pt>
                <c:pt idx="437">
                  <c:v>0.52380672381510773</c:v>
                </c:pt>
                <c:pt idx="438">
                  <c:v>0.52195372859122324</c:v>
                </c:pt>
                <c:pt idx="439">
                  <c:v>0.52011252758054061</c:v>
                </c:pt>
                <c:pt idx="440">
                  <c:v>0.51828299214620721</c:v>
                </c:pt>
                <c:pt idx="441">
                  <c:v>0.51646499569036219</c:v>
                </c:pt>
                <c:pt idx="442">
                  <c:v>0.51465841361149112</c:v>
                </c:pt>
                <c:pt idx="443">
                  <c:v>0.51286312326288697</c:v>
                </c:pt>
                <c:pt idx="444">
                  <c:v>0.51107900391218586</c:v>
                </c:pt>
                <c:pt idx="445">
                  <c:v>0.50930593670194313</c:v>
                </c:pt>
                <c:pt idx="446">
                  <c:v>0.50754380461121795</c:v>
                </c:pt>
                <c:pt idx="447">
                  <c:v>0.50579249241813529</c:v>
                </c:pt>
                <c:pt idx="448">
                  <c:v>0.50405188666339729</c:v>
                </c:pt>
                <c:pt idx="449">
                  <c:v>0.50232187561471175</c:v>
                </c:pt>
                <c:pt idx="450">
                  <c:v>0.500602349232115</c:v>
                </c:pt>
                <c:pt idx="451">
                  <c:v>0.49889319913415786</c:v>
                </c:pt>
                <c:pt idx="452">
                  <c:v>0.49719431856493229</c:v>
                </c:pt>
                <c:pt idx="453">
                  <c:v>0.49550560236191099</c:v>
                </c:pt>
                <c:pt idx="454">
                  <c:v>0.4938269469245789</c:v>
                </c:pt>
                <c:pt idx="455">
                  <c:v>0.49215825018383152</c:v>
                </c:pt>
                <c:pt idx="456">
                  <c:v>0.49049941157211729</c:v>
                </c:pt>
                <c:pt idx="457">
                  <c:v>0.48885033199430422</c:v>
                </c:pt>
                <c:pt idx="458">
                  <c:v>0.48721091379924764</c:v>
                </c:pt>
                <c:pt idx="459">
                  <c:v>0.48558106075204177</c:v>
                </c:pt>
                <c:pt idx="460">
                  <c:v>0.48396067800693193</c:v>
                </c:pt>
                <c:pt idx="461">
                  <c:v>0.48234967208087132</c:v>
                </c:pt>
                <c:pt idx="462">
                  <c:v>0.48074795082770322</c:v>
                </c:pt>
                <c:pt idx="463">
                  <c:v>0.47915542341295081</c:v>
                </c:pt>
                <c:pt idx="464">
                  <c:v>0.47757200028919761</c:v>
                </c:pt>
                <c:pt idx="465">
                  <c:v>0.47599759317204188</c:v>
                </c:pt>
                <c:pt idx="466">
                  <c:v>0.47443211501660904</c:v>
                </c:pt>
                <c:pt idx="467">
                  <c:v>0.47287547999460755</c:v>
                </c:pt>
                <c:pt idx="468">
                  <c:v>0.47132760347191183</c:v>
                </c:pt>
                <c:pt idx="469">
                  <c:v>0.46978840198665811</c:v>
                </c:pt>
                <c:pt idx="470">
                  <c:v>0.46825779322783989</c:v>
                </c:pt>
                <c:pt idx="471">
                  <c:v>0.46673569601438952</c:v>
                </c:pt>
                <c:pt idx="472">
                  <c:v>0.46522203027473097</c:v>
                </c:pt>
                <c:pt idx="473">
                  <c:v>0.46371671702679296</c:v>
                </c:pt>
                <c:pt idx="474">
                  <c:v>0.46221967835846983</c:v>
                </c:pt>
                <c:pt idx="475">
                  <c:v>0.46073083740851711</c:v>
                </c:pt>
                <c:pt idx="476">
                  <c:v>0.45925011834787111</c:v>
                </c:pt>
                <c:pt idx="477">
                  <c:v>0.45777744636138118</c:v>
                </c:pt>
                <c:pt idx="478">
                  <c:v>0.45631274762994373</c:v>
                </c:pt>
                <c:pt idx="479">
                  <c:v>0.45485594931302725</c:v>
                </c:pt>
                <c:pt idx="480">
                  <c:v>0.45340697953157821</c:v>
                </c:pt>
                <c:pt idx="481">
                  <c:v>0.45196576735129806</c:v>
                </c:pt>
                <c:pt idx="482">
                  <c:v>0.45053224276628157</c:v>
                </c:pt>
                <c:pt idx="483">
                  <c:v>0.44910633668300737</c:v>
                </c:pt>
                <c:pt idx="484">
                  <c:v>0.44768798090467127</c:v>
                </c:pt>
                <c:pt idx="485">
                  <c:v>0.44627710811585392</c:v>
                </c:pt>
                <c:pt idx="486">
                  <c:v>0.44487365186751404</c:v>
                </c:pt>
                <c:pt idx="487">
                  <c:v>0.44347754656229965</c:v>
                </c:pt>
                <c:pt idx="488">
                  <c:v>0.44208872744016781</c:v>
                </c:pt>
                <c:pt idx="489">
                  <c:v>0.44070713056430699</c:v>
                </c:pt>
                <c:pt idx="490">
                  <c:v>0.4393326928073526</c:v>
                </c:pt>
                <c:pt idx="491">
                  <c:v>0.43796535183788993</c:v>
                </c:pt>
                <c:pt idx="492">
                  <c:v>0.43660504610723661</c:v>
                </c:pt>
                <c:pt idx="493">
                  <c:v>0.43525171483649766</c:v>
                </c:pt>
                <c:pt idx="494">
                  <c:v>0.433905298003886</c:v>
                </c:pt>
                <c:pt idx="495">
                  <c:v>0.43256573633230361</c:v>
                </c:pt>
                <c:pt idx="496">
                  <c:v>0.43123297127717491</c:v>
                </c:pt>
                <c:pt idx="497">
                  <c:v>0.42990694501452703</c:v>
                </c:pt>
                <c:pt idx="498">
                  <c:v>0.4285876004293116</c:v>
                </c:pt>
                <c:pt idx="499">
                  <c:v>0.42727488110396145</c:v>
                </c:pt>
                <c:pt idx="500">
                  <c:v>0.42596873130717655</c:v>
                </c:pt>
                <c:pt idx="501">
                  <c:v>0.42466909598293412</c:v>
                </c:pt>
                <c:pt idx="502">
                  <c:v>0.42337592073971758</c:v>
                </c:pt>
                <c:pt idx="503">
                  <c:v>0.42208915183995871</c:v>
                </c:pt>
                <c:pt idx="504">
                  <c:v>0.42080873618968812</c:v>
                </c:pt>
                <c:pt idx="505">
                  <c:v>0.41953462132838959</c:v>
                </c:pt>
                <c:pt idx="506">
                  <c:v>0.4182667554190525</c:v>
                </c:pt>
                <c:pt idx="507">
                  <c:v>0.41700508723841923</c:v>
                </c:pt>
                <c:pt idx="508">
                  <c:v>0.4157495661674212</c:v>
                </c:pt>
                <c:pt idx="509">
                  <c:v>0.41450014218179998</c:v>
                </c:pt>
                <c:pt idx="510">
                  <c:v>0.41325676584291055</c:v>
                </c:pt>
                <c:pt idx="511">
                  <c:v>0.41201938828869972</c:v>
                </c:pt>
                <c:pt idx="512">
                  <c:v>0.41078796122485778</c:v>
                </c:pt>
                <c:pt idx="513">
                  <c:v>0.40956243691613919</c:v>
                </c:pt>
                <c:pt idx="514">
                  <c:v>0.40834276817784759</c:v>
                </c:pt>
                <c:pt idx="515">
                  <c:v>0.40712890836748206</c:v>
                </c:pt>
                <c:pt idx="516">
                  <c:v>0.4059208113765409</c:v>
                </c:pt>
                <c:pt idx="517">
                  <c:v>0.40471843162247917</c:v>
                </c:pt>
                <c:pt idx="518">
                  <c:v>0.4035217240408171</c:v>
                </c:pt>
                <c:pt idx="519">
                  <c:v>0.40233064407739511</c:v>
                </c:pt>
                <c:pt idx="520">
                  <c:v>0.4011451476807727</c:v>
                </c:pt>
                <c:pt idx="521">
                  <c:v>0.39996519129476849</c:v>
                </c:pt>
                <c:pt idx="522">
                  <c:v>0.39879073185113706</c:v>
                </c:pt>
                <c:pt idx="523">
                  <c:v>0.39762172676238067</c:v>
                </c:pt>
                <c:pt idx="524">
                  <c:v>0.39645813391469298</c:v>
                </c:pt>
                <c:pt idx="525">
                  <c:v>0.3952999116610299</c:v>
                </c:pt>
                <c:pt idx="526">
                  <c:v>0.3941470188143083</c:v>
                </c:pt>
                <c:pt idx="527">
                  <c:v>0.39299941464072657</c:v>
                </c:pt>
                <c:pt idx="528">
                  <c:v>0.39185705885320588</c:v>
                </c:pt>
                <c:pt idx="529">
                  <c:v>0.39071991160494918</c:v>
                </c:pt>
                <c:pt idx="530">
                  <c:v>0.38958793348311616</c:v>
                </c:pt>
                <c:pt idx="531">
                  <c:v>0.38846108550261066</c:v>
                </c:pt>
                <c:pt idx="532">
                  <c:v>0.38733932909997826</c:v>
                </c:pt>
                <c:pt idx="533">
                  <c:v>0.38622262612741232</c:v>
                </c:pt>
                <c:pt idx="534">
                  <c:v>0.38511093884686609</c:v>
                </c:pt>
                <c:pt idx="535">
                  <c:v>0.38400422992426786</c:v>
                </c:pt>
                <c:pt idx="536">
                  <c:v>0.38290246242383807</c:v>
                </c:pt>
                <c:pt idx="537">
                  <c:v>0.38180559980250534</c:v>
                </c:pt>
                <c:pt idx="538">
                  <c:v>0.38071360590441938</c:v>
                </c:pt>
                <c:pt idx="539">
                  <c:v>0.37962644495556058</c:v>
                </c:pt>
                <c:pt idx="540">
                  <c:v>0.37854408155844088</c:v>
                </c:pt>
                <c:pt idx="541">
                  <c:v>0.3774664806868972</c:v>
                </c:pt>
                <c:pt idx="542">
                  <c:v>0.37639360768097407</c:v>
                </c:pt>
                <c:pt idx="543">
                  <c:v>0.37532542824189347</c:v>
                </c:pt>
                <c:pt idx="544">
                  <c:v>0.37426190842711088</c:v>
                </c:pt>
                <c:pt idx="545">
                  <c:v>0.37320301464545536</c:v>
                </c:pt>
                <c:pt idx="546">
                  <c:v>0.3721487136523513</c:v>
                </c:pt>
                <c:pt idx="547">
                  <c:v>0.37109897254512209</c:v>
                </c:pt>
                <c:pt idx="548">
                  <c:v>0.37005375875837149</c:v>
                </c:pt>
                <c:pt idx="549">
                  <c:v>0.3690130400594433</c:v>
                </c:pt>
                <c:pt idx="550">
                  <c:v>0.36797678454395671</c:v>
                </c:pt>
                <c:pt idx="551">
                  <c:v>0.36694496063141607</c:v>
                </c:pt>
                <c:pt idx="552">
                  <c:v>0.36591753706089364</c:v>
                </c:pt>
                <c:pt idx="553">
                  <c:v>0.36489448288678333</c:v>
                </c:pt>
                <c:pt idx="554">
                  <c:v>0.36387576747462491</c:v>
                </c:pt>
                <c:pt idx="555">
                  <c:v>0.36286136049699708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9C-4102-A832-DC822FD6B5E4}"/>
            </c:ext>
          </c:extLst>
        </c:ser>
        <c:ser>
          <c:idx val="1"/>
          <c:order val="1"/>
          <c:tx>
            <c:v>固定參數的滴定曲線</c:v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強酸滴定弱鹼!$C$3:$C$558</c:f>
              <c:numCache>
                <c:formatCode>0.00_ </c:formatCode>
                <c:ptCount val="556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  <c:pt idx="11">
                  <c:v>1.0999999999999999</c:v>
                </c:pt>
                <c:pt idx="12">
                  <c:v>1.2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1.6000000000000003</c:v>
                </c:pt>
                <c:pt idx="17">
                  <c:v>1.7000000000000004</c:v>
                </c:pt>
                <c:pt idx="18">
                  <c:v>1.8000000000000005</c:v>
                </c:pt>
                <c:pt idx="19">
                  <c:v>1.9000000000000006</c:v>
                </c:pt>
                <c:pt idx="20">
                  <c:v>2.0000000000000004</c:v>
                </c:pt>
                <c:pt idx="21">
                  <c:v>2.1000000000000005</c:v>
                </c:pt>
                <c:pt idx="22">
                  <c:v>2.2000000000000006</c:v>
                </c:pt>
                <c:pt idx="23">
                  <c:v>2.3000000000000007</c:v>
                </c:pt>
                <c:pt idx="24">
                  <c:v>2.4000000000000008</c:v>
                </c:pt>
                <c:pt idx="25">
                  <c:v>2.5000000000000009</c:v>
                </c:pt>
                <c:pt idx="26">
                  <c:v>2.600000000000001</c:v>
                </c:pt>
                <c:pt idx="27">
                  <c:v>2.7000000000000011</c:v>
                </c:pt>
                <c:pt idx="28">
                  <c:v>2.8000000000000012</c:v>
                </c:pt>
                <c:pt idx="29">
                  <c:v>2.9000000000000012</c:v>
                </c:pt>
                <c:pt idx="30">
                  <c:v>3.0000000000000013</c:v>
                </c:pt>
                <c:pt idx="31">
                  <c:v>3.1000000000000014</c:v>
                </c:pt>
                <c:pt idx="32">
                  <c:v>3.2000000000000015</c:v>
                </c:pt>
                <c:pt idx="33">
                  <c:v>3.3000000000000016</c:v>
                </c:pt>
                <c:pt idx="34">
                  <c:v>3.4000000000000017</c:v>
                </c:pt>
                <c:pt idx="35">
                  <c:v>3.5000000000000018</c:v>
                </c:pt>
                <c:pt idx="36">
                  <c:v>3.6000000000000019</c:v>
                </c:pt>
                <c:pt idx="37">
                  <c:v>3.700000000000002</c:v>
                </c:pt>
                <c:pt idx="38">
                  <c:v>3.800000000000002</c:v>
                </c:pt>
                <c:pt idx="39">
                  <c:v>3.9000000000000021</c:v>
                </c:pt>
                <c:pt idx="40">
                  <c:v>4.0000000000000018</c:v>
                </c:pt>
                <c:pt idx="41">
                  <c:v>4.1000000000000014</c:v>
                </c:pt>
                <c:pt idx="42">
                  <c:v>4.2000000000000011</c:v>
                </c:pt>
                <c:pt idx="43">
                  <c:v>4.3000000000000007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4.6999999999999993</c:v>
                </c:pt>
                <c:pt idx="48">
                  <c:v>4.7999999999999989</c:v>
                </c:pt>
                <c:pt idx="49">
                  <c:v>4.8999999999999986</c:v>
                </c:pt>
                <c:pt idx="50">
                  <c:v>4.9999999999999982</c:v>
                </c:pt>
                <c:pt idx="51">
                  <c:v>5.0999999999999979</c:v>
                </c:pt>
                <c:pt idx="52">
                  <c:v>5.1999999999999975</c:v>
                </c:pt>
                <c:pt idx="53">
                  <c:v>5.2999999999999972</c:v>
                </c:pt>
                <c:pt idx="54">
                  <c:v>5.3999999999999968</c:v>
                </c:pt>
                <c:pt idx="55">
                  <c:v>5.4999999999999964</c:v>
                </c:pt>
                <c:pt idx="56">
                  <c:v>5.5999999999999961</c:v>
                </c:pt>
                <c:pt idx="57">
                  <c:v>5.6999999999999957</c:v>
                </c:pt>
                <c:pt idx="58">
                  <c:v>5.7999999999999954</c:v>
                </c:pt>
                <c:pt idx="59">
                  <c:v>5.899999999999995</c:v>
                </c:pt>
                <c:pt idx="60">
                  <c:v>5.9999999999999947</c:v>
                </c:pt>
                <c:pt idx="61">
                  <c:v>6.0999999999999943</c:v>
                </c:pt>
                <c:pt idx="62">
                  <c:v>6.199999999999994</c:v>
                </c:pt>
                <c:pt idx="63">
                  <c:v>6.2999999999999936</c:v>
                </c:pt>
                <c:pt idx="64">
                  <c:v>6.3999999999999932</c:v>
                </c:pt>
                <c:pt idx="65">
                  <c:v>6.4999999999999929</c:v>
                </c:pt>
                <c:pt idx="66">
                  <c:v>6.5999999999999925</c:v>
                </c:pt>
                <c:pt idx="67">
                  <c:v>6.6999999999999922</c:v>
                </c:pt>
                <c:pt idx="68">
                  <c:v>6.7999999999999918</c:v>
                </c:pt>
                <c:pt idx="69">
                  <c:v>6.8999999999999915</c:v>
                </c:pt>
                <c:pt idx="70">
                  <c:v>6.9999999999999911</c:v>
                </c:pt>
                <c:pt idx="71">
                  <c:v>7.0999999999999908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7.4999999999999893</c:v>
                </c:pt>
                <c:pt idx="76">
                  <c:v>7.599999999999989</c:v>
                </c:pt>
                <c:pt idx="77">
                  <c:v>7.6999999999999886</c:v>
                </c:pt>
                <c:pt idx="78">
                  <c:v>7.7999999999999883</c:v>
                </c:pt>
                <c:pt idx="79">
                  <c:v>7.8999999999999879</c:v>
                </c:pt>
                <c:pt idx="80">
                  <c:v>7.9999999999999876</c:v>
                </c:pt>
                <c:pt idx="81">
                  <c:v>8.0999999999999872</c:v>
                </c:pt>
                <c:pt idx="82">
                  <c:v>8.1999999999999869</c:v>
                </c:pt>
                <c:pt idx="83">
                  <c:v>8.2999999999999865</c:v>
                </c:pt>
                <c:pt idx="84">
                  <c:v>8.3999999999999861</c:v>
                </c:pt>
                <c:pt idx="85">
                  <c:v>8.4999999999999858</c:v>
                </c:pt>
                <c:pt idx="86">
                  <c:v>8.5999999999999854</c:v>
                </c:pt>
                <c:pt idx="87">
                  <c:v>8.6999999999999851</c:v>
                </c:pt>
                <c:pt idx="88">
                  <c:v>8.7999999999999847</c:v>
                </c:pt>
                <c:pt idx="89">
                  <c:v>8.8999999999999844</c:v>
                </c:pt>
                <c:pt idx="90">
                  <c:v>8.999999999999984</c:v>
                </c:pt>
                <c:pt idx="91">
                  <c:v>9.0999999999999837</c:v>
                </c:pt>
                <c:pt idx="92">
                  <c:v>9.1999999999999833</c:v>
                </c:pt>
                <c:pt idx="93">
                  <c:v>9.2999999999999829</c:v>
                </c:pt>
                <c:pt idx="94">
                  <c:v>9.3999999999999826</c:v>
                </c:pt>
                <c:pt idx="95">
                  <c:v>9.4999999999999822</c:v>
                </c:pt>
                <c:pt idx="96">
                  <c:v>9.5999999999999819</c:v>
                </c:pt>
                <c:pt idx="97">
                  <c:v>9.6999999999999815</c:v>
                </c:pt>
                <c:pt idx="98">
                  <c:v>9.7999999999999812</c:v>
                </c:pt>
                <c:pt idx="99">
                  <c:v>9.8999999999999808</c:v>
                </c:pt>
                <c:pt idx="100">
                  <c:v>9.9999999999999805</c:v>
                </c:pt>
                <c:pt idx="101">
                  <c:v>10.09999999999998</c:v>
                </c:pt>
                <c:pt idx="102">
                  <c:v>10.19999999999998</c:v>
                </c:pt>
                <c:pt idx="103">
                  <c:v>10.299999999999979</c:v>
                </c:pt>
                <c:pt idx="104">
                  <c:v>10.399999999999979</c:v>
                </c:pt>
                <c:pt idx="105">
                  <c:v>10.499999999999979</c:v>
                </c:pt>
                <c:pt idx="106">
                  <c:v>10.599999999999978</c:v>
                </c:pt>
                <c:pt idx="107">
                  <c:v>10.699999999999978</c:v>
                </c:pt>
                <c:pt idx="108">
                  <c:v>10.799999999999978</c:v>
                </c:pt>
                <c:pt idx="109">
                  <c:v>10.899999999999977</c:v>
                </c:pt>
                <c:pt idx="110">
                  <c:v>10.999999999999977</c:v>
                </c:pt>
                <c:pt idx="111">
                  <c:v>11.099999999999977</c:v>
                </c:pt>
                <c:pt idx="112">
                  <c:v>11.199999999999976</c:v>
                </c:pt>
                <c:pt idx="113">
                  <c:v>11.299999999999976</c:v>
                </c:pt>
                <c:pt idx="114">
                  <c:v>11.399999999999975</c:v>
                </c:pt>
                <c:pt idx="115">
                  <c:v>11.499999999999975</c:v>
                </c:pt>
                <c:pt idx="116">
                  <c:v>11.599999999999975</c:v>
                </c:pt>
                <c:pt idx="117">
                  <c:v>11.699999999999974</c:v>
                </c:pt>
                <c:pt idx="118">
                  <c:v>11.799999999999974</c:v>
                </c:pt>
                <c:pt idx="119">
                  <c:v>11.899999999999974</c:v>
                </c:pt>
                <c:pt idx="120">
                  <c:v>11.999999999999973</c:v>
                </c:pt>
                <c:pt idx="121">
                  <c:v>12.099999999999973</c:v>
                </c:pt>
                <c:pt idx="122">
                  <c:v>12.199999999999973</c:v>
                </c:pt>
                <c:pt idx="123">
                  <c:v>12.299999999999972</c:v>
                </c:pt>
                <c:pt idx="124">
                  <c:v>12.399999999999972</c:v>
                </c:pt>
                <c:pt idx="125">
                  <c:v>12.499999999999972</c:v>
                </c:pt>
                <c:pt idx="126">
                  <c:v>12.599999999999971</c:v>
                </c:pt>
                <c:pt idx="127">
                  <c:v>12.699999999999971</c:v>
                </c:pt>
                <c:pt idx="128">
                  <c:v>12.799999999999971</c:v>
                </c:pt>
                <c:pt idx="129">
                  <c:v>12.89999999999997</c:v>
                </c:pt>
                <c:pt idx="130">
                  <c:v>12.99999999999997</c:v>
                </c:pt>
                <c:pt idx="131">
                  <c:v>13.099999999999969</c:v>
                </c:pt>
                <c:pt idx="132">
                  <c:v>13.199999999999969</c:v>
                </c:pt>
                <c:pt idx="133">
                  <c:v>13.299999999999969</c:v>
                </c:pt>
                <c:pt idx="134">
                  <c:v>13.399999999999968</c:v>
                </c:pt>
                <c:pt idx="135">
                  <c:v>13.499999999999968</c:v>
                </c:pt>
                <c:pt idx="136">
                  <c:v>13.599999999999968</c:v>
                </c:pt>
                <c:pt idx="137">
                  <c:v>13.699999999999967</c:v>
                </c:pt>
                <c:pt idx="138">
                  <c:v>13.799999999999967</c:v>
                </c:pt>
                <c:pt idx="139">
                  <c:v>13.899999999999967</c:v>
                </c:pt>
                <c:pt idx="140">
                  <c:v>13.999999999999966</c:v>
                </c:pt>
                <c:pt idx="141">
                  <c:v>14.099999999999966</c:v>
                </c:pt>
                <c:pt idx="142">
                  <c:v>14.199999999999966</c:v>
                </c:pt>
                <c:pt idx="143">
                  <c:v>14.299999999999965</c:v>
                </c:pt>
                <c:pt idx="144">
                  <c:v>14.399999999999965</c:v>
                </c:pt>
                <c:pt idx="145">
                  <c:v>14.499999999999964</c:v>
                </c:pt>
                <c:pt idx="146">
                  <c:v>14.599999999999964</c:v>
                </c:pt>
                <c:pt idx="147">
                  <c:v>14.699999999999964</c:v>
                </c:pt>
                <c:pt idx="148">
                  <c:v>14.799999999999963</c:v>
                </c:pt>
                <c:pt idx="149">
                  <c:v>14.899999999999963</c:v>
                </c:pt>
                <c:pt idx="150">
                  <c:v>14.999999999999963</c:v>
                </c:pt>
                <c:pt idx="151">
                  <c:v>15.099999999999962</c:v>
                </c:pt>
                <c:pt idx="152">
                  <c:v>15.199999999999962</c:v>
                </c:pt>
                <c:pt idx="153">
                  <c:v>15.299999999999962</c:v>
                </c:pt>
                <c:pt idx="154">
                  <c:v>15.399999999999961</c:v>
                </c:pt>
                <c:pt idx="155">
                  <c:v>15.499999999999961</c:v>
                </c:pt>
                <c:pt idx="156">
                  <c:v>15.599999999999961</c:v>
                </c:pt>
                <c:pt idx="157">
                  <c:v>15.69999999999996</c:v>
                </c:pt>
                <c:pt idx="158">
                  <c:v>15.79999999999996</c:v>
                </c:pt>
                <c:pt idx="159">
                  <c:v>15.899999999999959</c:v>
                </c:pt>
                <c:pt idx="160">
                  <c:v>15.999999999999959</c:v>
                </c:pt>
                <c:pt idx="161">
                  <c:v>16.099999999999959</c:v>
                </c:pt>
                <c:pt idx="162">
                  <c:v>16.19999999999996</c:v>
                </c:pt>
                <c:pt idx="163">
                  <c:v>16.299999999999962</c:v>
                </c:pt>
                <c:pt idx="164">
                  <c:v>16.399999999999963</c:v>
                </c:pt>
                <c:pt idx="165">
                  <c:v>16.499999999999964</c:v>
                </c:pt>
                <c:pt idx="166">
                  <c:v>16.599999999999966</c:v>
                </c:pt>
                <c:pt idx="167">
                  <c:v>16.699999999999967</c:v>
                </c:pt>
                <c:pt idx="168">
                  <c:v>16.799999999999969</c:v>
                </c:pt>
                <c:pt idx="169">
                  <c:v>16.89999999999997</c:v>
                </c:pt>
                <c:pt idx="170">
                  <c:v>16.999999999999972</c:v>
                </c:pt>
                <c:pt idx="171">
                  <c:v>17.099999999999973</c:v>
                </c:pt>
                <c:pt idx="172">
                  <c:v>17.199999999999974</c:v>
                </c:pt>
                <c:pt idx="173">
                  <c:v>17.299999999999976</c:v>
                </c:pt>
                <c:pt idx="174">
                  <c:v>17.399999999999977</c:v>
                </c:pt>
                <c:pt idx="175">
                  <c:v>17.499999999999979</c:v>
                </c:pt>
                <c:pt idx="176">
                  <c:v>17.59999999999998</c:v>
                </c:pt>
                <c:pt idx="177">
                  <c:v>17.699999999999982</c:v>
                </c:pt>
                <c:pt idx="178">
                  <c:v>17.799999999999983</c:v>
                </c:pt>
                <c:pt idx="179">
                  <c:v>17.899999999999984</c:v>
                </c:pt>
                <c:pt idx="180">
                  <c:v>17.999999999999986</c:v>
                </c:pt>
                <c:pt idx="181">
                  <c:v>18.099999999999987</c:v>
                </c:pt>
                <c:pt idx="182">
                  <c:v>18.199999999999989</c:v>
                </c:pt>
                <c:pt idx="183">
                  <c:v>18.29999999999999</c:v>
                </c:pt>
                <c:pt idx="184">
                  <c:v>18.399999999999991</c:v>
                </c:pt>
                <c:pt idx="185">
                  <c:v>18.499999999999993</c:v>
                </c:pt>
                <c:pt idx="186">
                  <c:v>18.599999999999994</c:v>
                </c:pt>
                <c:pt idx="187">
                  <c:v>18.699999999999996</c:v>
                </c:pt>
                <c:pt idx="188">
                  <c:v>18.799999999999997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19.200000000000003</c:v>
                </c:pt>
                <c:pt idx="193">
                  <c:v>19.300000000000004</c:v>
                </c:pt>
                <c:pt idx="194">
                  <c:v>19.400000000000006</c:v>
                </c:pt>
                <c:pt idx="195">
                  <c:v>19.500000000000007</c:v>
                </c:pt>
                <c:pt idx="196">
                  <c:v>19.600000000000009</c:v>
                </c:pt>
                <c:pt idx="197">
                  <c:v>19.70000000000001</c:v>
                </c:pt>
                <c:pt idx="198">
                  <c:v>19.800000000000011</c:v>
                </c:pt>
                <c:pt idx="199">
                  <c:v>19.900000000000013</c:v>
                </c:pt>
                <c:pt idx="200">
                  <c:v>20.000000000000014</c:v>
                </c:pt>
                <c:pt idx="201">
                  <c:v>20.100000000000016</c:v>
                </c:pt>
                <c:pt idx="202">
                  <c:v>20.200000000000017</c:v>
                </c:pt>
                <c:pt idx="203">
                  <c:v>20.300000000000018</c:v>
                </c:pt>
                <c:pt idx="204">
                  <c:v>20.40000000000002</c:v>
                </c:pt>
                <c:pt idx="205">
                  <c:v>20.500000000000021</c:v>
                </c:pt>
                <c:pt idx="206">
                  <c:v>20.600000000000023</c:v>
                </c:pt>
                <c:pt idx="207">
                  <c:v>20.700000000000024</c:v>
                </c:pt>
                <c:pt idx="208">
                  <c:v>20.800000000000026</c:v>
                </c:pt>
                <c:pt idx="209">
                  <c:v>20.900000000000027</c:v>
                </c:pt>
                <c:pt idx="210">
                  <c:v>21.000000000000028</c:v>
                </c:pt>
                <c:pt idx="211">
                  <c:v>21.10000000000003</c:v>
                </c:pt>
                <c:pt idx="212">
                  <c:v>21.200000000000031</c:v>
                </c:pt>
                <c:pt idx="213">
                  <c:v>21.300000000000033</c:v>
                </c:pt>
                <c:pt idx="214">
                  <c:v>21.400000000000034</c:v>
                </c:pt>
                <c:pt idx="215">
                  <c:v>21.500000000000036</c:v>
                </c:pt>
                <c:pt idx="216">
                  <c:v>21.600000000000037</c:v>
                </c:pt>
                <c:pt idx="217">
                  <c:v>21.700000000000038</c:v>
                </c:pt>
                <c:pt idx="218">
                  <c:v>21.80000000000004</c:v>
                </c:pt>
                <c:pt idx="219">
                  <c:v>21.900000000000041</c:v>
                </c:pt>
                <c:pt idx="220">
                  <c:v>22.000000000000043</c:v>
                </c:pt>
                <c:pt idx="221">
                  <c:v>22.100000000000044</c:v>
                </c:pt>
                <c:pt idx="222">
                  <c:v>22.200000000000045</c:v>
                </c:pt>
                <c:pt idx="223">
                  <c:v>22.300000000000047</c:v>
                </c:pt>
                <c:pt idx="224">
                  <c:v>22.400000000000048</c:v>
                </c:pt>
                <c:pt idx="225">
                  <c:v>22.50000000000005</c:v>
                </c:pt>
                <c:pt idx="226">
                  <c:v>22.600000000000051</c:v>
                </c:pt>
                <c:pt idx="227">
                  <c:v>22.700000000000053</c:v>
                </c:pt>
                <c:pt idx="228">
                  <c:v>22.800000000000054</c:v>
                </c:pt>
                <c:pt idx="229">
                  <c:v>22.900000000000055</c:v>
                </c:pt>
                <c:pt idx="230">
                  <c:v>23.000000000000057</c:v>
                </c:pt>
                <c:pt idx="231">
                  <c:v>23.100000000000058</c:v>
                </c:pt>
                <c:pt idx="232">
                  <c:v>23.20000000000006</c:v>
                </c:pt>
                <c:pt idx="233">
                  <c:v>23.300000000000061</c:v>
                </c:pt>
                <c:pt idx="234">
                  <c:v>23.400000000000063</c:v>
                </c:pt>
                <c:pt idx="235">
                  <c:v>23.500000000000064</c:v>
                </c:pt>
                <c:pt idx="236">
                  <c:v>23.600000000000065</c:v>
                </c:pt>
                <c:pt idx="237">
                  <c:v>23.700000000000067</c:v>
                </c:pt>
                <c:pt idx="238">
                  <c:v>23.800000000000068</c:v>
                </c:pt>
                <c:pt idx="239">
                  <c:v>23.90000000000007</c:v>
                </c:pt>
                <c:pt idx="240">
                  <c:v>24.000000000000071</c:v>
                </c:pt>
                <c:pt idx="241">
                  <c:v>24.100000000000072</c:v>
                </c:pt>
                <c:pt idx="242">
                  <c:v>24.200000000000074</c:v>
                </c:pt>
                <c:pt idx="243">
                  <c:v>24.300000000000075</c:v>
                </c:pt>
                <c:pt idx="244">
                  <c:v>24.400000000000077</c:v>
                </c:pt>
                <c:pt idx="245">
                  <c:v>24.500000000000078</c:v>
                </c:pt>
                <c:pt idx="246">
                  <c:v>24.60000000000008</c:v>
                </c:pt>
                <c:pt idx="247">
                  <c:v>24.700000000000081</c:v>
                </c:pt>
                <c:pt idx="248">
                  <c:v>24.800000000000082</c:v>
                </c:pt>
                <c:pt idx="249">
                  <c:v>24.900000000000084</c:v>
                </c:pt>
                <c:pt idx="250">
                  <c:v>25.000000000000085</c:v>
                </c:pt>
                <c:pt idx="251">
                  <c:v>25.100000000000087</c:v>
                </c:pt>
                <c:pt idx="252">
                  <c:v>25.200000000000088</c:v>
                </c:pt>
                <c:pt idx="253">
                  <c:v>25.30000000000009</c:v>
                </c:pt>
                <c:pt idx="254">
                  <c:v>25.400000000000091</c:v>
                </c:pt>
                <c:pt idx="255">
                  <c:v>25.500000000000092</c:v>
                </c:pt>
                <c:pt idx="256">
                  <c:v>25.600000000000094</c:v>
                </c:pt>
                <c:pt idx="257">
                  <c:v>25.700000000000095</c:v>
                </c:pt>
                <c:pt idx="258">
                  <c:v>25.800000000000097</c:v>
                </c:pt>
                <c:pt idx="259">
                  <c:v>25.900000000000098</c:v>
                </c:pt>
                <c:pt idx="260">
                  <c:v>26.000000000000099</c:v>
                </c:pt>
                <c:pt idx="261">
                  <c:v>26.100000000000101</c:v>
                </c:pt>
                <c:pt idx="262">
                  <c:v>26.200000000000102</c:v>
                </c:pt>
                <c:pt idx="263">
                  <c:v>26.300000000000104</c:v>
                </c:pt>
                <c:pt idx="264">
                  <c:v>26.400000000000105</c:v>
                </c:pt>
                <c:pt idx="265">
                  <c:v>26.500000000000107</c:v>
                </c:pt>
                <c:pt idx="266">
                  <c:v>26.600000000000108</c:v>
                </c:pt>
                <c:pt idx="267">
                  <c:v>26.700000000000109</c:v>
                </c:pt>
                <c:pt idx="268">
                  <c:v>26.800000000000111</c:v>
                </c:pt>
                <c:pt idx="269">
                  <c:v>26.900000000000112</c:v>
                </c:pt>
                <c:pt idx="270">
                  <c:v>27.000000000000114</c:v>
                </c:pt>
                <c:pt idx="271">
                  <c:v>27.100000000000115</c:v>
                </c:pt>
                <c:pt idx="272">
                  <c:v>27.200000000000117</c:v>
                </c:pt>
                <c:pt idx="273">
                  <c:v>27.300000000000118</c:v>
                </c:pt>
                <c:pt idx="274">
                  <c:v>27.400000000000119</c:v>
                </c:pt>
                <c:pt idx="275">
                  <c:v>27.500000000000121</c:v>
                </c:pt>
                <c:pt idx="276">
                  <c:v>27.600000000000122</c:v>
                </c:pt>
                <c:pt idx="277">
                  <c:v>27.700000000000124</c:v>
                </c:pt>
                <c:pt idx="278">
                  <c:v>27.800000000000125</c:v>
                </c:pt>
                <c:pt idx="279">
                  <c:v>27.900000000000126</c:v>
                </c:pt>
                <c:pt idx="280">
                  <c:v>28.000000000000128</c:v>
                </c:pt>
                <c:pt idx="281">
                  <c:v>28.100000000000129</c:v>
                </c:pt>
                <c:pt idx="282">
                  <c:v>28.200000000000131</c:v>
                </c:pt>
                <c:pt idx="283">
                  <c:v>28.300000000000132</c:v>
                </c:pt>
                <c:pt idx="284">
                  <c:v>28.400000000000134</c:v>
                </c:pt>
                <c:pt idx="285">
                  <c:v>28.500000000000135</c:v>
                </c:pt>
                <c:pt idx="286">
                  <c:v>28.600000000000136</c:v>
                </c:pt>
                <c:pt idx="287">
                  <c:v>28.700000000000138</c:v>
                </c:pt>
                <c:pt idx="288">
                  <c:v>28.800000000000139</c:v>
                </c:pt>
                <c:pt idx="289">
                  <c:v>28.900000000000141</c:v>
                </c:pt>
                <c:pt idx="290">
                  <c:v>29.000000000000142</c:v>
                </c:pt>
                <c:pt idx="291">
                  <c:v>29.100000000000144</c:v>
                </c:pt>
                <c:pt idx="292">
                  <c:v>29.200000000000145</c:v>
                </c:pt>
                <c:pt idx="293">
                  <c:v>29.300000000000146</c:v>
                </c:pt>
                <c:pt idx="294">
                  <c:v>29.400000000000148</c:v>
                </c:pt>
                <c:pt idx="295">
                  <c:v>29.500000000000149</c:v>
                </c:pt>
                <c:pt idx="296">
                  <c:v>29.600000000000151</c:v>
                </c:pt>
                <c:pt idx="297">
                  <c:v>29.700000000000152</c:v>
                </c:pt>
                <c:pt idx="298">
                  <c:v>29.800000000000153</c:v>
                </c:pt>
                <c:pt idx="299">
                  <c:v>29.900000000000155</c:v>
                </c:pt>
                <c:pt idx="300">
                  <c:v>30.000000000000156</c:v>
                </c:pt>
                <c:pt idx="301">
                  <c:v>30.100000000000158</c:v>
                </c:pt>
                <c:pt idx="302">
                  <c:v>30.200000000000159</c:v>
                </c:pt>
                <c:pt idx="303">
                  <c:v>30.300000000000161</c:v>
                </c:pt>
                <c:pt idx="304">
                  <c:v>30.400000000000162</c:v>
                </c:pt>
                <c:pt idx="305">
                  <c:v>30.500000000000163</c:v>
                </c:pt>
                <c:pt idx="306">
                  <c:v>30.600000000000165</c:v>
                </c:pt>
                <c:pt idx="307">
                  <c:v>30.700000000000166</c:v>
                </c:pt>
                <c:pt idx="308">
                  <c:v>30.800000000000168</c:v>
                </c:pt>
                <c:pt idx="309">
                  <c:v>30.900000000000169</c:v>
                </c:pt>
                <c:pt idx="310">
                  <c:v>31.000000000000171</c:v>
                </c:pt>
                <c:pt idx="311">
                  <c:v>31.100000000000172</c:v>
                </c:pt>
                <c:pt idx="312">
                  <c:v>31.200000000000173</c:v>
                </c:pt>
                <c:pt idx="313">
                  <c:v>31.300000000000175</c:v>
                </c:pt>
                <c:pt idx="314">
                  <c:v>31.400000000000176</c:v>
                </c:pt>
                <c:pt idx="315">
                  <c:v>31.500000000000178</c:v>
                </c:pt>
                <c:pt idx="316">
                  <c:v>31.600000000000179</c:v>
                </c:pt>
                <c:pt idx="317">
                  <c:v>31.70000000000018</c:v>
                </c:pt>
                <c:pt idx="318">
                  <c:v>31.800000000000182</c:v>
                </c:pt>
                <c:pt idx="319">
                  <c:v>31.900000000000183</c:v>
                </c:pt>
                <c:pt idx="320">
                  <c:v>32.000000000000185</c:v>
                </c:pt>
                <c:pt idx="321">
                  <c:v>32.100000000000186</c:v>
                </c:pt>
                <c:pt idx="322">
                  <c:v>32.200000000000188</c:v>
                </c:pt>
                <c:pt idx="323">
                  <c:v>32.300000000000189</c:v>
                </c:pt>
                <c:pt idx="324">
                  <c:v>32.40000000000019</c:v>
                </c:pt>
                <c:pt idx="325">
                  <c:v>32.500000000000192</c:v>
                </c:pt>
                <c:pt idx="326">
                  <c:v>32.600000000000193</c:v>
                </c:pt>
                <c:pt idx="327">
                  <c:v>32.700000000000195</c:v>
                </c:pt>
                <c:pt idx="328">
                  <c:v>32.800000000000196</c:v>
                </c:pt>
                <c:pt idx="329">
                  <c:v>32.900000000000198</c:v>
                </c:pt>
                <c:pt idx="330">
                  <c:v>33.000000000000199</c:v>
                </c:pt>
                <c:pt idx="331">
                  <c:v>33.1000000000002</c:v>
                </c:pt>
                <c:pt idx="332">
                  <c:v>33.200000000000202</c:v>
                </c:pt>
                <c:pt idx="333">
                  <c:v>33.300000000000203</c:v>
                </c:pt>
                <c:pt idx="334">
                  <c:v>33.400000000000205</c:v>
                </c:pt>
                <c:pt idx="335">
                  <c:v>33.500000000000206</c:v>
                </c:pt>
                <c:pt idx="336">
                  <c:v>33.600000000000207</c:v>
                </c:pt>
                <c:pt idx="337">
                  <c:v>33.700000000000209</c:v>
                </c:pt>
                <c:pt idx="338">
                  <c:v>33.80000000000021</c:v>
                </c:pt>
                <c:pt idx="339">
                  <c:v>33.900000000000212</c:v>
                </c:pt>
                <c:pt idx="340">
                  <c:v>34.000000000000213</c:v>
                </c:pt>
                <c:pt idx="341">
                  <c:v>34.100000000000215</c:v>
                </c:pt>
                <c:pt idx="342">
                  <c:v>34.200000000000216</c:v>
                </c:pt>
                <c:pt idx="343">
                  <c:v>34.300000000000217</c:v>
                </c:pt>
                <c:pt idx="344">
                  <c:v>34.400000000000219</c:v>
                </c:pt>
                <c:pt idx="345">
                  <c:v>34.50000000000022</c:v>
                </c:pt>
                <c:pt idx="346">
                  <c:v>34.600000000000222</c:v>
                </c:pt>
                <c:pt idx="347">
                  <c:v>34.700000000000223</c:v>
                </c:pt>
                <c:pt idx="348">
                  <c:v>34.800000000000225</c:v>
                </c:pt>
                <c:pt idx="349">
                  <c:v>34.900000000000226</c:v>
                </c:pt>
                <c:pt idx="350">
                  <c:v>35.000000000000227</c:v>
                </c:pt>
                <c:pt idx="351">
                  <c:v>35.100000000000229</c:v>
                </c:pt>
                <c:pt idx="352">
                  <c:v>35.20000000000023</c:v>
                </c:pt>
                <c:pt idx="353">
                  <c:v>35.300000000000232</c:v>
                </c:pt>
                <c:pt idx="354">
                  <c:v>35.400000000000233</c:v>
                </c:pt>
                <c:pt idx="355">
                  <c:v>35.500000000000234</c:v>
                </c:pt>
                <c:pt idx="356">
                  <c:v>35.600000000000236</c:v>
                </c:pt>
                <c:pt idx="357">
                  <c:v>35.700000000000237</c:v>
                </c:pt>
                <c:pt idx="358">
                  <c:v>35.800000000000239</c:v>
                </c:pt>
                <c:pt idx="359">
                  <c:v>35.90000000000024</c:v>
                </c:pt>
                <c:pt idx="360">
                  <c:v>36.000000000000242</c:v>
                </c:pt>
                <c:pt idx="361">
                  <c:v>36.100000000000243</c:v>
                </c:pt>
                <c:pt idx="362">
                  <c:v>36.200000000000244</c:v>
                </c:pt>
                <c:pt idx="363">
                  <c:v>36.300000000000246</c:v>
                </c:pt>
                <c:pt idx="364">
                  <c:v>36.400000000000247</c:v>
                </c:pt>
                <c:pt idx="365">
                  <c:v>36.500000000000249</c:v>
                </c:pt>
                <c:pt idx="366">
                  <c:v>36.60000000000025</c:v>
                </c:pt>
                <c:pt idx="367">
                  <c:v>36.700000000000252</c:v>
                </c:pt>
                <c:pt idx="368">
                  <c:v>36.800000000000253</c:v>
                </c:pt>
                <c:pt idx="369">
                  <c:v>36.900000000000254</c:v>
                </c:pt>
                <c:pt idx="370">
                  <c:v>37.000000000000256</c:v>
                </c:pt>
                <c:pt idx="371">
                  <c:v>37.100000000000257</c:v>
                </c:pt>
                <c:pt idx="372">
                  <c:v>37.200000000000259</c:v>
                </c:pt>
                <c:pt idx="373">
                  <c:v>37.30000000000026</c:v>
                </c:pt>
                <c:pt idx="374">
                  <c:v>37.400000000000261</c:v>
                </c:pt>
                <c:pt idx="375">
                  <c:v>37.500000000000263</c:v>
                </c:pt>
                <c:pt idx="376">
                  <c:v>37.600000000000264</c:v>
                </c:pt>
                <c:pt idx="377">
                  <c:v>37.700000000000266</c:v>
                </c:pt>
                <c:pt idx="378">
                  <c:v>37.800000000000267</c:v>
                </c:pt>
                <c:pt idx="379">
                  <c:v>37.900000000000269</c:v>
                </c:pt>
                <c:pt idx="380">
                  <c:v>38.00000000000027</c:v>
                </c:pt>
                <c:pt idx="381">
                  <c:v>38.100000000000271</c:v>
                </c:pt>
                <c:pt idx="382">
                  <c:v>38.200000000000273</c:v>
                </c:pt>
                <c:pt idx="383">
                  <c:v>38.300000000000274</c:v>
                </c:pt>
                <c:pt idx="384">
                  <c:v>38.400000000000276</c:v>
                </c:pt>
                <c:pt idx="385">
                  <c:v>38.500000000000277</c:v>
                </c:pt>
                <c:pt idx="386">
                  <c:v>38.600000000000279</c:v>
                </c:pt>
                <c:pt idx="387">
                  <c:v>38.70000000000028</c:v>
                </c:pt>
                <c:pt idx="388">
                  <c:v>38.800000000000281</c:v>
                </c:pt>
                <c:pt idx="389">
                  <c:v>38.900000000000283</c:v>
                </c:pt>
                <c:pt idx="390">
                  <c:v>39.000000000000284</c:v>
                </c:pt>
                <c:pt idx="391">
                  <c:v>39.100000000000286</c:v>
                </c:pt>
                <c:pt idx="392">
                  <c:v>39.200000000000287</c:v>
                </c:pt>
                <c:pt idx="393">
                  <c:v>39.300000000000288</c:v>
                </c:pt>
                <c:pt idx="394">
                  <c:v>39.40000000000029</c:v>
                </c:pt>
                <c:pt idx="395">
                  <c:v>39.500000000000291</c:v>
                </c:pt>
                <c:pt idx="396">
                  <c:v>39.600000000000293</c:v>
                </c:pt>
                <c:pt idx="397">
                  <c:v>39.700000000000294</c:v>
                </c:pt>
                <c:pt idx="398">
                  <c:v>39.800000000000296</c:v>
                </c:pt>
                <c:pt idx="399">
                  <c:v>39.900000000000297</c:v>
                </c:pt>
                <c:pt idx="400">
                  <c:v>40.000000000000298</c:v>
                </c:pt>
                <c:pt idx="401">
                  <c:v>40.1000000000003</c:v>
                </c:pt>
                <c:pt idx="402">
                  <c:v>40.200000000000301</c:v>
                </c:pt>
                <c:pt idx="403">
                  <c:v>40.300000000000303</c:v>
                </c:pt>
                <c:pt idx="404">
                  <c:v>40.400000000000304</c:v>
                </c:pt>
                <c:pt idx="405">
                  <c:v>40.500000000000306</c:v>
                </c:pt>
                <c:pt idx="406">
                  <c:v>40.600000000000307</c:v>
                </c:pt>
                <c:pt idx="407">
                  <c:v>40.700000000000308</c:v>
                </c:pt>
                <c:pt idx="408">
                  <c:v>40.80000000000031</c:v>
                </c:pt>
                <c:pt idx="409">
                  <c:v>40.900000000000311</c:v>
                </c:pt>
                <c:pt idx="410">
                  <c:v>41.000000000000313</c:v>
                </c:pt>
                <c:pt idx="411">
                  <c:v>41.100000000000314</c:v>
                </c:pt>
                <c:pt idx="412">
                  <c:v>41.200000000000315</c:v>
                </c:pt>
                <c:pt idx="413">
                  <c:v>41.300000000000317</c:v>
                </c:pt>
                <c:pt idx="414">
                  <c:v>41.400000000000318</c:v>
                </c:pt>
                <c:pt idx="415">
                  <c:v>41.50000000000032</c:v>
                </c:pt>
                <c:pt idx="416">
                  <c:v>41.600000000000321</c:v>
                </c:pt>
                <c:pt idx="417">
                  <c:v>41.700000000000323</c:v>
                </c:pt>
                <c:pt idx="418">
                  <c:v>41.800000000000324</c:v>
                </c:pt>
                <c:pt idx="419">
                  <c:v>41.900000000000325</c:v>
                </c:pt>
                <c:pt idx="420">
                  <c:v>42.000000000000327</c:v>
                </c:pt>
                <c:pt idx="421">
                  <c:v>42.100000000000328</c:v>
                </c:pt>
                <c:pt idx="422">
                  <c:v>42.20000000000033</c:v>
                </c:pt>
                <c:pt idx="423">
                  <c:v>42.300000000000331</c:v>
                </c:pt>
                <c:pt idx="424">
                  <c:v>42.400000000000333</c:v>
                </c:pt>
                <c:pt idx="425">
                  <c:v>42.500000000000334</c:v>
                </c:pt>
                <c:pt idx="426">
                  <c:v>42.600000000000335</c:v>
                </c:pt>
                <c:pt idx="427">
                  <c:v>42.700000000000337</c:v>
                </c:pt>
                <c:pt idx="428">
                  <c:v>42.800000000000338</c:v>
                </c:pt>
                <c:pt idx="429">
                  <c:v>42.90000000000034</c:v>
                </c:pt>
                <c:pt idx="430">
                  <c:v>43.000000000000341</c:v>
                </c:pt>
                <c:pt idx="431">
                  <c:v>43.100000000000342</c:v>
                </c:pt>
                <c:pt idx="432">
                  <c:v>43.200000000000344</c:v>
                </c:pt>
                <c:pt idx="433">
                  <c:v>43.300000000000345</c:v>
                </c:pt>
                <c:pt idx="434">
                  <c:v>43.400000000000347</c:v>
                </c:pt>
                <c:pt idx="435">
                  <c:v>43.500000000000348</c:v>
                </c:pt>
                <c:pt idx="436">
                  <c:v>43.60000000000035</c:v>
                </c:pt>
                <c:pt idx="437">
                  <c:v>43.700000000000351</c:v>
                </c:pt>
                <c:pt idx="438">
                  <c:v>43.800000000000352</c:v>
                </c:pt>
                <c:pt idx="439">
                  <c:v>43.900000000000354</c:v>
                </c:pt>
                <c:pt idx="440">
                  <c:v>44.000000000000355</c:v>
                </c:pt>
                <c:pt idx="441">
                  <c:v>44.100000000000357</c:v>
                </c:pt>
                <c:pt idx="442">
                  <c:v>44.200000000000358</c:v>
                </c:pt>
                <c:pt idx="443">
                  <c:v>44.30000000000036</c:v>
                </c:pt>
                <c:pt idx="444">
                  <c:v>44.400000000000361</c:v>
                </c:pt>
                <c:pt idx="445">
                  <c:v>44.500000000000362</c:v>
                </c:pt>
                <c:pt idx="446">
                  <c:v>44.600000000000364</c:v>
                </c:pt>
                <c:pt idx="447">
                  <c:v>44.700000000000365</c:v>
                </c:pt>
                <c:pt idx="448">
                  <c:v>44.800000000000367</c:v>
                </c:pt>
                <c:pt idx="449">
                  <c:v>44.900000000000368</c:v>
                </c:pt>
                <c:pt idx="450">
                  <c:v>45.000000000000369</c:v>
                </c:pt>
                <c:pt idx="451">
                  <c:v>45.100000000000371</c:v>
                </c:pt>
                <c:pt idx="452">
                  <c:v>45.200000000000372</c:v>
                </c:pt>
                <c:pt idx="453">
                  <c:v>45.300000000000374</c:v>
                </c:pt>
                <c:pt idx="454">
                  <c:v>45.400000000000375</c:v>
                </c:pt>
                <c:pt idx="455">
                  <c:v>45.500000000000377</c:v>
                </c:pt>
                <c:pt idx="456">
                  <c:v>45.600000000000378</c:v>
                </c:pt>
                <c:pt idx="457">
                  <c:v>45.700000000000379</c:v>
                </c:pt>
                <c:pt idx="458">
                  <c:v>45.800000000000381</c:v>
                </c:pt>
                <c:pt idx="459">
                  <c:v>45.900000000000382</c:v>
                </c:pt>
                <c:pt idx="460">
                  <c:v>46.000000000000384</c:v>
                </c:pt>
                <c:pt idx="461">
                  <c:v>46.100000000000385</c:v>
                </c:pt>
                <c:pt idx="462">
                  <c:v>46.200000000000387</c:v>
                </c:pt>
                <c:pt idx="463">
                  <c:v>46.300000000000388</c:v>
                </c:pt>
                <c:pt idx="464">
                  <c:v>46.400000000000389</c:v>
                </c:pt>
                <c:pt idx="465">
                  <c:v>46.500000000000391</c:v>
                </c:pt>
                <c:pt idx="466">
                  <c:v>46.600000000000392</c:v>
                </c:pt>
                <c:pt idx="467">
                  <c:v>46.700000000000394</c:v>
                </c:pt>
                <c:pt idx="468">
                  <c:v>46.800000000000395</c:v>
                </c:pt>
                <c:pt idx="469">
                  <c:v>46.900000000000396</c:v>
                </c:pt>
                <c:pt idx="470">
                  <c:v>47.000000000000398</c:v>
                </c:pt>
                <c:pt idx="471">
                  <c:v>47.100000000000399</c:v>
                </c:pt>
                <c:pt idx="472">
                  <c:v>47.200000000000401</c:v>
                </c:pt>
                <c:pt idx="473">
                  <c:v>47.300000000000402</c:v>
                </c:pt>
                <c:pt idx="474">
                  <c:v>47.400000000000404</c:v>
                </c:pt>
                <c:pt idx="475">
                  <c:v>47.500000000000405</c:v>
                </c:pt>
                <c:pt idx="476">
                  <c:v>47.600000000000406</c:v>
                </c:pt>
                <c:pt idx="477">
                  <c:v>47.700000000000408</c:v>
                </c:pt>
                <c:pt idx="478">
                  <c:v>47.800000000000409</c:v>
                </c:pt>
                <c:pt idx="479">
                  <c:v>47.900000000000411</c:v>
                </c:pt>
                <c:pt idx="480">
                  <c:v>48.000000000000412</c:v>
                </c:pt>
                <c:pt idx="481">
                  <c:v>48.100000000000414</c:v>
                </c:pt>
                <c:pt idx="482">
                  <c:v>48.200000000000415</c:v>
                </c:pt>
                <c:pt idx="483">
                  <c:v>48.300000000000416</c:v>
                </c:pt>
                <c:pt idx="484">
                  <c:v>48.400000000000418</c:v>
                </c:pt>
                <c:pt idx="485">
                  <c:v>48.500000000000419</c:v>
                </c:pt>
                <c:pt idx="486">
                  <c:v>48.600000000000421</c:v>
                </c:pt>
                <c:pt idx="487">
                  <c:v>48.700000000000422</c:v>
                </c:pt>
                <c:pt idx="488">
                  <c:v>48.800000000000423</c:v>
                </c:pt>
                <c:pt idx="489">
                  <c:v>48.900000000000425</c:v>
                </c:pt>
                <c:pt idx="490">
                  <c:v>49.000000000000426</c:v>
                </c:pt>
                <c:pt idx="491">
                  <c:v>49.100000000000428</c:v>
                </c:pt>
                <c:pt idx="492">
                  <c:v>49.200000000000429</c:v>
                </c:pt>
                <c:pt idx="493">
                  <c:v>49.300000000000431</c:v>
                </c:pt>
                <c:pt idx="494">
                  <c:v>49.400000000000432</c:v>
                </c:pt>
                <c:pt idx="495">
                  <c:v>49.500000000000433</c:v>
                </c:pt>
                <c:pt idx="496">
                  <c:v>49.600000000000435</c:v>
                </c:pt>
                <c:pt idx="497">
                  <c:v>49.700000000000436</c:v>
                </c:pt>
                <c:pt idx="498">
                  <c:v>49.800000000000438</c:v>
                </c:pt>
                <c:pt idx="499">
                  <c:v>49.900000000000439</c:v>
                </c:pt>
                <c:pt idx="500">
                  <c:v>50.000000000000441</c:v>
                </c:pt>
                <c:pt idx="501">
                  <c:v>50.100000000000442</c:v>
                </c:pt>
                <c:pt idx="502">
                  <c:v>50.200000000000443</c:v>
                </c:pt>
                <c:pt idx="503">
                  <c:v>50.300000000000445</c:v>
                </c:pt>
                <c:pt idx="504">
                  <c:v>50.400000000000446</c:v>
                </c:pt>
                <c:pt idx="505">
                  <c:v>50.500000000000448</c:v>
                </c:pt>
                <c:pt idx="506">
                  <c:v>50.600000000000449</c:v>
                </c:pt>
                <c:pt idx="507">
                  <c:v>50.70000000000045</c:v>
                </c:pt>
                <c:pt idx="508">
                  <c:v>50.800000000000452</c:v>
                </c:pt>
                <c:pt idx="509">
                  <c:v>50.900000000000453</c:v>
                </c:pt>
                <c:pt idx="510">
                  <c:v>51.000000000000455</c:v>
                </c:pt>
                <c:pt idx="511">
                  <c:v>51.100000000000456</c:v>
                </c:pt>
                <c:pt idx="512">
                  <c:v>51.200000000000458</c:v>
                </c:pt>
                <c:pt idx="513">
                  <c:v>51.300000000000459</c:v>
                </c:pt>
                <c:pt idx="514">
                  <c:v>51.40000000000046</c:v>
                </c:pt>
                <c:pt idx="515">
                  <c:v>51.500000000000462</c:v>
                </c:pt>
                <c:pt idx="516">
                  <c:v>51.600000000000463</c:v>
                </c:pt>
                <c:pt idx="517">
                  <c:v>51.700000000000465</c:v>
                </c:pt>
                <c:pt idx="518">
                  <c:v>51.800000000000466</c:v>
                </c:pt>
                <c:pt idx="519">
                  <c:v>51.900000000000468</c:v>
                </c:pt>
                <c:pt idx="520">
                  <c:v>52.000000000000469</c:v>
                </c:pt>
                <c:pt idx="521">
                  <c:v>52.10000000000047</c:v>
                </c:pt>
                <c:pt idx="522">
                  <c:v>52.200000000000472</c:v>
                </c:pt>
                <c:pt idx="523">
                  <c:v>52.300000000000473</c:v>
                </c:pt>
                <c:pt idx="524">
                  <c:v>52.400000000000475</c:v>
                </c:pt>
                <c:pt idx="525">
                  <c:v>52.500000000000476</c:v>
                </c:pt>
                <c:pt idx="526">
                  <c:v>52.600000000000477</c:v>
                </c:pt>
                <c:pt idx="527">
                  <c:v>52.700000000000479</c:v>
                </c:pt>
                <c:pt idx="528">
                  <c:v>52.80000000000048</c:v>
                </c:pt>
                <c:pt idx="529">
                  <c:v>52.900000000000482</c:v>
                </c:pt>
                <c:pt idx="530">
                  <c:v>53.000000000000483</c:v>
                </c:pt>
                <c:pt idx="531">
                  <c:v>53.100000000000485</c:v>
                </c:pt>
                <c:pt idx="532">
                  <c:v>53.200000000000486</c:v>
                </c:pt>
                <c:pt idx="533">
                  <c:v>53.300000000000487</c:v>
                </c:pt>
                <c:pt idx="534">
                  <c:v>53.400000000000489</c:v>
                </c:pt>
                <c:pt idx="535">
                  <c:v>53.50000000000049</c:v>
                </c:pt>
                <c:pt idx="536">
                  <c:v>53.600000000000492</c:v>
                </c:pt>
                <c:pt idx="537">
                  <c:v>53.700000000000493</c:v>
                </c:pt>
                <c:pt idx="538">
                  <c:v>53.800000000000495</c:v>
                </c:pt>
                <c:pt idx="539">
                  <c:v>53.900000000000496</c:v>
                </c:pt>
                <c:pt idx="540">
                  <c:v>54.000000000000497</c:v>
                </c:pt>
                <c:pt idx="541">
                  <c:v>54.100000000000499</c:v>
                </c:pt>
                <c:pt idx="542">
                  <c:v>54.2000000000005</c:v>
                </c:pt>
                <c:pt idx="543">
                  <c:v>54.300000000000502</c:v>
                </c:pt>
                <c:pt idx="544">
                  <c:v>54.400000000000503</c:v>
                </c:pt>
                <c:pt idx="545">
                  <c:v>54.500000000000504</c:v>
                </c:pt>
                <c:pt idx="546">
                  <c:v>54.600000000000506</c:v>
                </c:pt>
                <c:pt idx="547">
                  <c:v>54.700000000000507</c:v>
                </c:pt>
                <c:pt idx="548">
                  <c:v>54.800000000000509</c:v>
                </c:pt>
                <c:pt idx="549">
                  <c:v>54.90000000000051</c:v>
                </c:pt>
                <c:pt idx="550">
                  <c:v>55.000000000000512</c:v>
                </c:pt>
                <c:pt idx="551">
                  <c:v>55.100000000000513</c:v>
                </c:pt>
                <c:pt idx="552">
                  <c:v>55.200000000000514</c:v>
                </c:pt>
                <c:pt idx="553">
                  <c:v>55.300000000000516</c:v>
                </c:pt>
                <c:pt idx="554">
                  <c:v>55.400000000000517</c:v>
                </c:pt>
                <c:pt idx="555">
                  <c:v>55.500000000000519</c:v>
                </c:pt>
              </c:numCache>
            </c:numRef>
          </c:xVal>
          <c:yVal>
            <c:numRef>
              <c:f>強酸滴定弱鹼!$M$3:$M$558</c:f>
              <c:numCache>
                <c:formatCode>0.00_);[Red]\(0.00\)</c:formatCode>
                <c:ptCount val="556"/>
                <c:pt idx="0">
                  <c:v>11.47581837322827</c:v>
                </c:pt>
                <c:pt idx="1">
                  <c:v>11.332230128136535</c:v>
                </c:pt>
                <c:pt idx="2">
                  <c:v>11.20143701333466</c:v>
                </c:pt>
                <c:pt idx="3">
                  <c:v>11.08856165121643</c:v>
                </c:pt>
                <c:pt idx="4">
                  <c:v>10.992559930041006</c:v>
                </c:pt>
                <c:pt idx="5">
                  <c:v>10.91044043252278</c:v>
                </c:pt>
                <c:pt idx="6">
                  <c:v>10.83930009092618</c:v>
                </c:pt>
                <c:pt idx="7">
                  <c:v>10.776819172483091</c:v>
                </c:pt>
                <c:pt idx="8">
                  <c:v>10.721240684526448</c:v>
                </c:pt>
                <c:pt idx="9">
                  <c:v>10.671245349256887</c:v>
                </c:pt>
                <c:pt idx="10">
                  <c:v>10.625834911077243</c:v>
                </c:pt>
                <c:pt idx="11">
                  <c:v>10.58424372135396</c:v>
                </c:pt>
                <c:pt idx="12">
                  <c:v>10.545875563959958</c:v>
                </c:pt>
                <c:pt idx="13">
                  <c:v>10.510259131019671</c:v>
                </c:pt>
                <c:pt idx="14">
                  <c:v>10.477016532995609</c:v>
                </c:pt>
                <c:pt idx="15">
                  <c:v>10.445840789880506</c:v>
                </c:pt>
                <c:pt idx="16">
                  <c:v>10.416479524768501</c:v>
                </c:pt>
                <c:pt idx="17">
                  <c:v>10.388722981271794</c:v>
                </c:pt>
                <c:pt idx="18">
                  <c:v>10.362395092967105</c:v>
                </c:pt>
                <c:pt idx="19">
                  <c:v>10.337346736547067</c:v>
                </c:pt>
                <c:pt idx="20">
                  <c:v>10.313450568938563</c:v>
                </c:pt>
                <c:pt idx="21">
                  <c:v>10.290597028801919</c:v>
                </c:pt>
                <c:pt idx="22">
                  <c:v>10.26869120496773</c:v>
                </c:pt>
                <c:pt idx="23">
                  <c:v>10.247650358196044</c:v>
                </c:pt>
                <c:pt idx="24">
                  <c:v>10.227401940905294</c:v>
                </c:pt>
                <c:pt idx="25">
                  <c:v>10.207882000526626</c:v>
                </c:pt>
                <c:pt idx="26">
                  <c:v>10.189033881359496</c:v>
                </c:pt>
                <c:pt idx="27">
                  <c:v>10.170807160872421</c:v>
                </c:pt>
                <c:pt idx="28">
                  <c:v>10.153156771756075</c:v>
                </c:pt>
                <c:pt idx="29">
                  <c:v>10.136042272359443</c:v>
                </c:pt>
                <c:pt idx="30">
                  <c:v>10.119427236571209</c:v>
                </c:pt>
                <c:pt idx="31">
                  <c:v>10.103278740547962</c:v>
                </c:pt>
                <c:pt idx="32">
                  <c:v>10.087566928499712</c:v>
                </c:pt>
                <c:pt idx="33">
                  <c:v>10.072264643423797</c:v>
                </c:pt>
                <c:pt idx="34">
                  <c:v>10.057347111517496</c:v>
                </c:pt>
                <c:pt idx="35">
                  <c:v>10.04279167120731</c:v>
                </c:pt>
                <c:pt idx="36">
                  <c:v>10.028577539461601</c:v>
                </c:pt>
                <c:pt idx="37">
                  <c:v>10.014685609417107</c:v>
                </c:pt>
                <c:pt idx="38">
                  <c:v>10.001098274431461</c:v>
                </c:pt>
                <c:pt idx="39">
                  <c:v>9.98779927453886</c:v>
                </c:pt>
                <c:pt idx="40">
                  <c:v>9.9747735619807401</c:v>
                </c:pt>
                <c:pt idx="41">
                  <c:v>9.9620071830436387</c:v>
                </c:pt>
                <c:pt idx="42">
                  <c:v>9.9494871738937398</c:v>
                </c:pt>
                <c:pt idx="43">
                  <c:v>9.9372014684688104</c:v>
                </c:pt>
                <c:pt idx="44">
                  <c:v>9.9251388167940497</c:v>
                </c:pt>
                <c:pt idx="45">
                  <c:v>9.9132887123407443</c:v>
                </c:pt>
                <c:pt idx="46">
                  <c:v>9.9016413272538628</c:v>
                </c:pt>
                <c:pt idx="47">
                  <c:v>9.8901874544496984</c:v>
                </c:pt>
                <c:pt idx="48">
                  <c:v>9.8789184557281082</c:v>
                </c:pt>
                <c:pt idx="49">
                  <c:v>9.8678262151658949</c:v>
                </c:pt>
                <c:pt idx="50">
                  <c:v>9.8569030971598988</c:v>
                </c:pt>
                <c:pt idx="51">
                  <c:v>9.8461419085746709</c:v>
                </c:pt>
                <c:pt idx="52">
                  <c:v>9.8355358645216491</c:v>
                </c:pt>
                <c:pt idx="53">
                  <c:v>9.8250785573609178</c:v>
                </c:pt>
                <c:pt idx="54">
                  <c:v>9.8147639285672597</c:v>
                </c:pt>
                <c:pt idx="55">
                  <c:v>9.8045862431490143</c:v>
                </c:pt>
                <c:pt idx="56">
                  <c:v>9.7945400663464284</c:v>
                </c:pt>
                <c:pt idx="57">
                  <c:v>9.7846202423698614</c:v>
                </c:pt>
                <c:pt idx="58">
                  <c:v>9.774821874967472</c:v>
                </c:pt>
                <c:pt idx="59">
                  <c:v>9.7651403096353278</c:v>
                </c:pt>
                <c:pt idx="60">
                  <c:v>9.7555711173070065</c:v>
                </c:pt>
                <c:pt idx="61">
                  <c:v>9.7461100793764892</c:v>
                </c:pt>
                <c:pt idx="62">
                  <c:v>9.7367531739246775</c:v>
                </c:pt>
                <c:pt idx="63">
                  <c:v>9.7274965630368939</c:v>
                </c:pt>
                <c:pt idx="64">
                  <c:v>9.7183365811057936</c:v>
                </c:pt>
                <c:pt idx="65">
                  <c:v>9.7092697240321488</c:v>
                </c:pt>
                <c:pt idx="66">
                  <c:v>9.7002926392385973</c:v>
                </c:pt>
                <c:pt idx="67">
                  <c:v>9.6914021164256958</c:v>
                </c:pt>
                <c:pt idx="68">
                  <c:v>9.6825950790032991</c:v>
                </c:pt>
                <c:pt idx="69">
                  <c:v>9.6738685761390073</c:v>
                </c:pt>
                <c:pt idx="70">
                  <c:v>9.6652197753698452</c:v>
                </c:pt>
                <c:pt idx="71">
                  <c:v>9.6566459557311983</c:v>
                </c:pt>
                <c:pt idx="72">
                  <c:v>9.648144501356585</c:v>
                </c:pt>
                <c:pt idx="73">
                  <c:v>9.6397128955132771</c:v>
                </c:pt>
                <c:pt idx="74">
                  <c:v>9.6313487150343438</c:v>
                </c:pt>
                <c:pt idx="75">
                  <c:v>9.6230496251183624</c:v>
                </c:pt>
                <c:pt idx="76">
                  <c:v>9.6148133744657418</c:v>
                </c:pt>
                <c:pt idx="77">
                  <c:v>9.6066377907256033</c:v>
                </c:pt>
                <c:pt idx="78">
                  <c:v>9.5985207762290106</c:v>
                </c:pt>
                <c:pt idx="79">
                  <c:v>9.5904603039879071</c:v>
                </c:pt>
                <c:pt idx="80">
                  <c:v>9.5824544139367518</c:v>
                </c:pt>
                <c:pt idx="81">
                  <c:v>9.5745012094022854</c:v>
                </c:pt>
                <c:pt idx="82">
                  <c:v>9.5665988537806328</c:v>
                </c:pt>
                <c:pt idx="83">
                  <c:v>9.5587455674099076</c:v>
                </c:pt>
                <c:pt idx="84">
                  <c:v>9.5509396246223339</c:v>
                </c:pt>
                <c:pt idx="85">
                  <c:v>9.5431793509627809</c:v>
                </c:pt>
                <c:pt idx="86">
                  <c:v>9.5354631205627811</c:v>
                </c:pt>
                <c:pt idx="87">
                  <c:v>9.5277893536581217</c:v>
                </c:pt>
                <c:pt idx="88">
                  <c:v>9.5201565142417266</c:v>
                </c:pt>
                <c:pt idx="89">
                  <c:v>9.5125631078390231</c:v>
                </c:pt>
                <c:pt idx="90">
                  <c:v>9.505007679401082</c:v>
                </c:pt>
                <c:pt idx="91">
                  <c:v>9.4974888113053986</c:v>
                </c:pt>
                <c:pt idx="92">
                  <c:v>9.4900051214568588</c:v>
                </c:pt>
                <c:pt idx="93">
                  <c:v>9.4825552614834976</c:v>
                </c:pt>
                <c:pt idx="94">
                  <c:v>9.4751379150192925</c:v>
                </c:pt>
                <c:pt idx="95">
                  <c:v>9.4677517960683879</c:v>
                </c:pt>
                <c:pt idx="96">
                  <c:v>9.4603956474462478</c:v>
                </c:pt>
                <c:pt idx="97">
                  <c:v>9.453068239292346</c:v>
                </c:pt>
                <c:pt idx="98">
                  <c:v>9.4457683676471618</c:v>
                </c:pt>
                <c:pt idx="99">
                  <c:v>9.4384948530944719</c:v>
                </c:pt>
                <c:pt idx="100">
                  <c:v>9.4312465394587459</c:v>
                </c:pt>
                <c:pt idx="101">
                  <c:v>9.4240222925581865</c:v>
                </c:pt>
                <c:pt idx="102">
                  <c:v>9.4168209990075677</c:v>
                </c:pt>
                <c:pt idx="103">
                  <c:v>9.4096415650683589</c:v>
                </c:pt>
                <c:pt idx="104">
                  <c:v>9.4024829155432705</c:v>
                </c:pt>
                <c:pt idx="105">
                  <c:v>9.3953439927102007</c:v>
                </c:pt>
                <c:pt idx="106">
                  <c:v>9.388223755296611</c:v>
                </c:pt>
                <c:pt idx="107">
                  <c:v>9.3811211774868326</c:v>
                </c:pt>
                <c:pt idx="108">
                  <c:v>9.3740352479649225</c:v>
                </c:pt>
                <c:pt idx="109">
                  <c:v>9.3669649689855738</c:v>
                </c:pt>
                <c:pt idx="110">
                  <c:v>9.3599093554755761</c:v>
                </c:pt>
                <c:pt idx="111">
                  <c:v>9.3528674341600322</c:v>
                </c:pt>
                <c:pt idx="112">
                  <c:v>9.3458382427134588</c:v>
                </c:pt>
                <c:pt idx="113">
                  <c:v>9.3388208289330343</c:v>
                </c:pt>
                <c:pt idx="114">
                  <c:v>9.3318142499327301</c:v>
                </c:pt>
                <c:pt idx="115">
                  <c:v>9.3248175713549397</c:v>
                </c:pt>
                <c:pt idx="116">
                  <c:v>9.3178298665999133</c:v>
                </c:pt>
                <c:pt idx="117">
                  <c:v>9.3108502160712092</c:v>
                </c:pt>
                <c:pt idx="118">
                  <c:v>9.3038777064335765</c:v>
                </c:pt>
                <c:pt idx="119">
                  <c:v>9.2969114298835382</c:v>
                </c:pt>
                <c:pt idx="120">
                  <c:v>9.2899504834306352</c:v>
                </c:pt>
                <c:pt idx="121">
                  <c:v>9.2829939681887392</c:v>
                </c:pt>
                <c:pt idx="122">
                  <c:v>9.2760409886757653</c:v>
                </c:pt>
                <c:pt idx="123">
                  <c:v>9.2690906521159597</c:v>
                </c:pt>
                <c:pt idx="124">
                  <c:v>9.2621420677530502</c:v>
                </c:pt>
                <c:pt idx="125">
                  <c:v>9.255194346163627</c:v>
                </c:pt>
                <c:pt idx="126">
                  <c:v>9.2482465985741591</c:v>
                </c:pt>
                <c:pt idx="127">
                  <c:v>9.2412979361784089</c:v>
                </c:pt>
                <c:pt idx="128">
                  <c:v>9.2343474694560221</c:v>
                </c:pt>
                <c:pt idx="129">
                  <c:v>9.2273943074891704</c:v>
                </c:pt>
                <c:pt idx="130">
                  <c:v>9.2204375572761634</c:v>
                </c:pt>
                <c:pt idx="131">
                  <c:v>9.2134763230407799</c:v>
                </c:pt>
                <c:pt idx="132">
                  <c:v>9.2065097055377976</c:v>
                </c:pt>
                <c:pt idx="133">
                  <c:v>9.1995368013507459</c:v>
                </c:pt>
                <c:pt idx="134">
                  <c:v>9.1925567021793242</c:v>
                </c:pt>
                <c:pt idx="135">
                  <c:v>9.1855684941231708</c:v>
                </c:pt>
                <c:pt idx="136">
                  <c:v>9.1785712569477198</c:v>
                </c:pt>
                <c:pt idx="137">
                  <c:v>9.1715640633436735</c:v>
                </c:pt>
                <c:pt idx="138">
                  <c:v>9.1645459781657745</c:v>
                </c:pt>
                <c:pt idx="139">
                  <c:v>9.1575160576653936</c:v>
                </c:pt>
                <c:pt idx="140">
                  <c:v>9.1504733486961882</c:v>
                </c:pt>
                <c:pt idx="141">
                  <c:v>9.1434168879062945</c:v>
                </c:pt>
                <c:pt idx="142">
                  <c:v>9.136345700909807</c:v>
                </c:pt>
                <c:pt idx="143">
                  <c:v>9.1292588014331422</c:v>
                </c:pt>
                <c:pt idx="144">
                  <c:v>9.1221551904393614</c:v>
                </c:pt>
                <c:pt idx="145">
                  <c:v>9.1150338552237216</c:v>
                </c:pt>
                <c:pt idx="146">
                  <c:v>9.1078937684839048</c:v>
                </c:pt>
                <c:pt idx="147">
                  <c:v>9.1007338873535826</c:v>
                </c:pt>
                <c:pt idx="148">
                  <c:v>9.0935531524100988</c:v>
                </c:pt>
                <c:pt idx="149">
                  <c:v>9.0863504866398905</c:v>
                </c:pt>
                <c:pt idx="150">
                  <c:v>9.0791247943695907</c:v>
                </c:pt>
                <c:pt idx="151">
                  <c:v>9.0718749601509145</c:v>
                </c:pt>
                <c:pt idx="152">
                  <c:v>9.0645998476081431</c:v>
                </c:pt>
                <c:pt idx="153">
                  <c:v>9.057298298230819</c:v>
                </c:pt>
                <c:pt idx="154">
                  <c:v>9.0499691301213936</c:v>
                </c:pt>
                <c:pt idx="155">
                  <c:v>9.0426111366834157</c:v>
                </c:pt>
                <c:pt idx="156">
                  <c:v>9.0352230852538238</c:v>
                </c:pt>
                <c:pt idx="157">
                  <c:v>9.0278037156722952</c:v>
                </c:pt>
                <c:pt idx="158">
                  <c:v>9.0203517387814554</c:v>
                </c:pt>
                <c:pt idx="159">
                  <c:v>9.0128658348586015</c:v>
                </c:pt>
                <c:pt idx="160">
                  <c:v>9.0053446519674374</c:v>
                </c:pt>
                <c:pt idx="161">
                  <c:v>8.997786804225905</c:v>
                </c:pt>
                <c:pt idx="162">
                  <c:v>8.9901908699902506</c:v>
                </c:pt>
                <c:pt idx="163">
                  <c:v>8.9825553899387742</c:v>
                </c:pt>
                <c:pt idx="164">
                  <c:v>8.9748788650564499</c:v>
                </c:pt>
                <c:pt idx="165">
                  <c:v>8.9671597545097228</c:v>
                </c:pt>
                <c:pt idx="166">
                  <c:v>8.9593964734022755</c:v>
                </c:pt>
                <c:pt idx="167">
                  <c:v>8.9515873904070169</c:v>
                </c:pt>
                <c:pt idx="168">
                  <c:v>8.9437308252617402</c:v>
                </c:pt>
                <c:pt idx="169">
                  <c:v>8.9358250461110043</c:v>
                </c:pt>
                <c:pt idx="170">
                  <c:v>8.9278682667075842</c:v>
                </c:pt>
                <c:pt idx="171">
                  <c:v>8.9198586434277409</c:v>
                </c:pt>
                <c:pt idx="172">
                  <c:v>8.9117942721111199</c:v>
                </c:pt>
                <c:pt idx="173">
                  <c:v>8.9036731847061112</c:v>
                </c:pt>
                <c:pt idx="174">
                  <c:v>8.8954933456963587</c:v>
                </c:pt>
                <c:pt idx="175">
                  <c:v>8.887252648303047</c:v>
                </c:pt>
                <c:pt idx="176">
                  <c:v>8.8789489104371206</c:v>
                </c:pt>
                <c:pt idx="177">
                  <c:v>8.8705798703757992</c:v>
                </c:pt>
                <c:pt idx="178">
                  <c:v>8.8621431821597874</c:v>
                </c:pt>
                <c:pt idx="179">
                  <c:v>8.853636410664393</c:v>
                </c:pt>
                <c:pt idx="180">
                  <c:v>8.8450570263347963</c:v>
                </c:pt>
                <c:pt idx="181">
                  <c:v>8.8364023995352348</c:v>
                </c:pt>
                <c:pt idx="182">
                  <c:v>8.8276697945129072</c:v>
                </c:pt>
                <c:pt idx="183">
                  <c:v>8.8188563628971171</c:v>
                </c:pt>
                <c:pt idx="184">
                  <c:v>8.8099591367289527</c:v>
                </c:pt>
                <c:pt idx="185">
                  <c:v>8.8009750209651472</c:v>
                </c:pt>
                <c:pt idx="186">
                  <c:v>8.7919007854005713</c:v>
                </c:pt>
                <c:pt idx="187">
                  <c:v>8.7827330559551875</c:v>
                </c:pt>
                <c:pt idx="188">
                  <c:v>8.7734683052855758</c:v>
                </c:pt>
                <c:pt idx="189">
                  <c:v>8.7641028426196996</c:v>
                </c:pt>
                <c:pt idx="190">
                  <c:v>8.7546328027739531</c:v>
                </c:pt>
                <c:pt idx="191">
                  <c:v>8.7450541342307311</c:v>
                </c:pt>
                <c:pt idx="192">
                  <c:v>8.7353625862221342</c:v>
                </c:pt>
                <c:pt idx="193">
                  <c:v>8.7255536946886494</c:v>
                </c:pt>
                <c:pt idx="194">
                  <c:v>8.7156227669938886</c:v>
                </c:pt>
                <c:pt idx="195">
                  <c:v>8.70556486527102</c:v>
                </c:pt>
                <c:pt idx="196">
                  <c:v>8.6953747882464434</c:v>
                </c:pt>
                <c:pt idx="197">
                  <c:v>8.6850470513683895</c:v>
                </c:pt>
                <c:pt idx="198">
                  <c:v>8.6745758650475064</c:v>
                </c:pt>
                <c:pt idx="199">
                  <c:v>8.6639551107902921</c:v>
                </c:pt>
                <c:pt idx="200">
                  <c:v>8.6531783149705461</c:v>
                </c:pt>
                <c:pt idx="201">
                  <c:v>8.6422386199503833</c:v>
                </c:pt>
                <c:pt idx="202">
                  <c:v>8.6311287522403148</c:v>
                </c:pt>
                <c:pt idx="203">
                  <c:v>8.6198409873113064</c:v>
                </c:pt>
                <c:pt idx="204">
                  <c:v>8.6083671106008595</c:v>
                </c:pt>
                <c:pt idx="205">
                  <c:v>8.5966983742774161</c:v>
                </c:pt>
                <c:pt idx="206">
                  <c:v>8.5848254491126958</c:v>
                </c:pt>
                <c:pt idx="207">
                  <c:v>8.5727383708564417</c:v>
                </c:pt>
                <c:pt idx="208">
                  <c:v>8.5604264802735948</c:v>
                </c:pt>
                <c:pt idx="209">
                  <c:v>8.5478783559875868</c:v>
                </c:pt>
                <c:pt idx="210">
                  <c:v>8.5350817390099127</c:v>
                </c:pt>
                <c:pt idx="211">
                  <c:v>8.5220234477462498</c:v>
                </c:pt>
                <c:pt idx="212">
                  <c:v>8.5086892819371425</c:v>
                </c:pt>
                <c:pt idx="213">
                  <c:v>8.4950639137919666</c:v>
                </c:pt>
                <c:pt idx="214">
                  <c:v>8.4811307642466893</c:v>
                </c:pt>
                <c:pt idx="215">
                  <c:v>8.4668718617345462</c:v>
                </c:pt>
                <c:pt idx="216">
                  <c:v>8.4522676805219312</c:v>
                </c:pt>
                <c:pt idx="217">
                  <c:v>8.4372969549157268</c:v>
                </c:pt>
                <c:pt idx="218">
                  <c:v>8.4219364648317203</c:v>
                </c:pt>
                <c:pt idx="219">
                  <c:v>8.4061607873630262</c:v>
                </c:pt>
                <c:pt idx="220">
                  <c:v>8.389942007601249</c:v>
                </c:pt>
                <c:pt idx="221">
                  <c:v>8.3732493803824504</c:v>
                </c:pt>
                <c:pt idx="222">
                  <c:v>8.3560489327077541</c:v>
                </c:pt>
                <c:pt idx="223">
                  <c:v>8.3383029938013422</c:v>
                </c:pt>
                <c:pt idx="224">
                  <c:v>8.3199696364770261</c:v>
                </c:pt>
                <c:pt idx="225">
                  <c:v>8.3010020088766439</c:v>
                </c:pt>
                <c:pt idx="226">
                  <c:v>8.2813475297275119</c:v>
                </c:pt>
                <c:pt idx="227">
                  <c:v>8.2609469122469861</c:v>
                </c:pt>
                <c:pt idx="228">
                  <c:v>8.2397329709614375</c:v>
                </c:pt>
                <c:pt idx="229">
                  <c:v>8.2176291507554495</c:v>
                </c:pt>
                <c:pt idx="230">
                  <c:v>8.1945476967758353</c:v>
                </c:pt>
                <c:pt idx="231">
                  <c:v>8.1703873545369525</c:v>
                </c:pt>
                <c:pt idx="232">
                  <c:v>8.1450304476529745</c:v>
                </c:pt>
                <c:pt idx="233">
                  <c:v>8.1183391194276986</c:v>
                </c:pt>
                <c:pt idx="234">
                  <c:v>8.0901504336633323</c:v>
                </c:pt>
                <c:pt idx="235">
                  <c:v>8.060269892266458</c:v>
                </c:pt>
                <c:pt idx="236">
                  <c:v>8.0284627130553741</c:v>
                </c:pt>
                <c:pt idx="237">
                  <c:v>7.9944418693004078</c:v>
                </c:pt>
                <c:pt idx="238">
                  <c:v>7.9578513325116349</c:v>
                </c:pt>
                <c:pt idx="239">
                  <c:v>7.918242006132532</c:v>
                </c:pt>
                <c:pt idx="240">
                  <c:v>7.8750361565253932</c:v>
                </c:pt>
                <c:pt idx="241">
                  <c:v>7.8274730393550502</c:v>
                </c:pt>
                <c:pt idx="242">
                  <c:v>7.7745223657609737</c:v>
                </c:pt>
                <c:pt idx="243">
                  <c:v>7.7147396814374742</c:v>
                </c:pt>
                <c:pt idx="244">
                  <c:v>7.6460095073609047</c:v>
                </c:pt>
                <c:pt idx="245">
                  <c:v>7.5650521697031143</c:v>
                </c:pt>
                <c:pt idx="246">
                  <c:v>7.4663732984381124</c:v>
                </c:pt>
                <c:pt idx="247">
                  <c:v>7.3396728783045129</c:v>
                </c:pt>
                <c:pt idx="248">
                  <c:v>7.1618270524402563</c:v>
                </c:pt>
                <c:pt idx="249">
                  <c:v>6.8590495495149453</c:v>
                </c:pt>
                <c:pt idx="250">
                  <c:v>4.8661968797847237</c:v>
                </c:pt>
                <c:pt idx="251">
                  <c:v>2.6995184222133837</c:v>
                </c:pt>
                <c:pt idx="252">
                  <c:v>2.3990889959563337</c:v>
                </c:pt>
                <c:pt idx="253">
                  <c:v>2.2235790778495099</c:v>
                </c:pt>
                <c:pt idx="254">
                  <c:v>2.0992181853309382</c:v>
                </c:pt>
                <c:pt idx="255">
                  <c:v>2.0028844616841246</c:v>
                </c:pt>
                <c:pt idx="256">
                  <c:v>1.9242784314701467</c:v>
                </c:pt>
                <c:pt idx="257">
                  <c:v>1.8579059504931739</c:v>
                </c:pt>
                <c:pt idx="258">
                  <c:v>1.8004874756989664</c:v>
                </c:pt>
                <c:pt idx="259">
                  <c:v>1.7499076238130356</c:v>
                </c:pt>
                <c:pt idx="260">
                  <c:v>1.7047220214985868</c:v>
                </c:pt>
                <c:pt idx="261">
                  <c:v>1.6639004540865805</c:v>
                </c:pt>
                <c:pt idx="262">
                  <c:v>1.6266822483386032</c:v>
                </c:pt>
                <c:pt idx="263">
                  <c:v>1.5924897403212721</c:v>
                </c:pt>
                <c:pt idx="264">
                  <c:v>1.5608739027064595</c:v>
                </c:pt>
                <c:pt idx="265">
                  <c:v>1.5314787762183093</c:v>
                </c:pt>
                <c:pt idx="266">
                  <c:v>1.5040174037475016</c:v>
                </c:pt>
                <c:pt idx="267">
                  <c:v>1.4782550731634592</c:v>
                </c:pt>
                <c:pt idx="268">
                  <c:v>1.4539973571226761</c:v>
                </c:pt>
                <c:pt idx="269">
                  <c:v>1.4310813908775197</c:v>
                </c:pt>
                <c:pt idx="270">
                  <c:v>1.4093693899474962</c:v>
                </c:pt>
                <c:pt idx="271">
                  <c:v>1.3887437510052125</c:v>
                </c:pt>
                <c:pt idx="272">
                  <c:v>1.3691032934951413</c:v>
                </c:pt>
                <c:pt idx="273">
                  <c:v>1.3503603373817199</c:v>
                </c:pt>
                <c:pt idx="274">
                  <c:v>1.3324384032864136</c:v>
                </c:pt>
                <c:pt idx="275">
                  <c:v>1.3152703824219711</c:v>
                </c:pt>
                <c:pt idx="276">
                  <c:v>1.2987970656702668</c:v>
                </c:pt>
                <c:pt idx="277">
                  <c:v>1.2829659504116004</c:v>
                </c:pt>
                <c:pt idx="278">
                  <c:v>1.2677302644524109</c:v>
                </c:pt>
                <c:pt idx="279">
                  <c:v>1.2530481613096174</c:v>
                </c:pt>
                <c:pt idx="280">
                  <c:v>1.2388820519732859</c:v>
                </c:pt>
                <c:pt idx="281">
                  <c:v>1.2251980462806829</c:v>
                </c:pt>
                <c:pt idx="282">
                  <c:v>1.2119654830097464</c:v>
                </c:pt>
                <c:pt idx="283">
                  <c:v>1.1991565323030136</c:v>
                </c:pt>
                <c:pt idx="284">
                  <c:v>1.186745857459873</c:v>
                </c:pt>
                <c:pt idx="285">
                  <c:v>1.1747103257666718</c:v>
                </c:pt>
                <c:pt idx="286">
                  <c:v>1.1630287600723754</c:v>
                </c:pt>
                <c:pt idx="287">
                  <c:v>1.1516817244086968</c:v>
                </c:pt>
                <c:pt idx="288">
                  <c:v>1.1406513382051016</c:v>
                </c:pt>
                <c:pt idx="289">
                  <c:v>1.1299211146404557</c:v>
                </c:pt>
                <c:pt idx="290">
                  <c:v>1.1194758194634953</c:v>
                </c:pt>
                <c:pt idx="291">
                  <c:v>1.1093013472485354</c:v>
                </c:pt>
                <c:pt idx="292">
                  <c:v>1.0993846125647451</c:v>
                </c:pt>
                <c:pt idx="293">
                  <c:v>1.0897134539528033</c:v>
                </c:pt>
                <c:pt idx="294">
                  <c:v>1.0802765489418209</c:v>
                </c:pt>
                <c:pt idx="295">
                  <c:v>1.0710633386174824</c:v>
                </c:pt>
                <c:pt idx="296">
                  <c:v>1.0620639604815216</c:v>
                </c:pt>
                <c:pt idx="297">
                  <c:v>1.0532691885323788</c:v>
                </c:pt>
                <c:pt idx="298">
                  <c:v>1.0446703796546346</c:v>
                </c:pt>
                <c:pt idx="299">
                  <c:v>1.0362594255365465</c:v>
                </c:pt>
                <c:pt idx="300">
                  <c:v>1.0280287094454486</c:v>
                </c:pt>
                <c:pt idx="301">
                  <c:v>1.0199710672836988</c:v>
                </c:pt>
                <c:pt idx="302">
                  <c:v>1.0120797524263538</c:v>
                </c:pt>
                <c:pt idx="303">
                  <c:v>1.0043484039082786</c:v>
                </c:pt>
                <c:pt idx="304">
                  <c:v>0.99677101758496867</c:v>
                </c:pt>
                <c:pt idx="305">
                  <c:v>0.98934191993963894</c:v>
                </c:pt>
                <c:pt idx="306">
                  <c:v>0.98205574425043785</c:v>
                </c:pt>
                <c:pt idx="307">
                  <c:v>0.97490740886710481</c:v>
                </c:pt>
                <c:pt idx="308">
                  <c:v>0.96789209737691551</c:v>
                </c:pt>
                <c:pt idx="309">
                  <c:v>0.96100524046610636</c:v>
                </c:pt>
                <c:pt idx="310">
                  <c:v>0.95424249930577598</c:v>
                </c:pt>
                <c:pt idx="311">
                  <c:v>0.94759975031105026</c:v>
                </c:pt>
                <c:pt idx="312">
                  <c:v>0.94107307113951277</c:v>
                </c:pt>
                <c:pt idx="313">
                  <c:v>0.93465872780991255</c:v>
                </c:pt>
                <c:pt idx="314">
                  <c:v>0.92835316283527847</c:v>
                </c:pt>
                <c:pt idx="315">
                  <c:v>0.9221529842760664</c:v>
                </c:pt>
                <c:pt idx="316">
                  <c:v>0.91605495562904526</c:v>
                </c:pt>
                <c:pt idx="317">
                  <c:v>0.91005598647650954</c:v>
                </c:pt>
                <c:pt idx="318">
                  <c:v>0.90415312382822277</c:v>
                </c:pt>
                <c:pt idx="319">
                  <c:v>0.89834354409540895</c:v>
                </c:pt>
                <c:pt idx="320">
                  <c:v>0.89262454564221727</c:v>
                </c:pt>
                <c:pt idx="321">
                  <c:v>0.88699354186550905</c:v>
                </c:pt>
                <c:pt idx="322">
                  <c:v>0.88144805475862631</c:v>
                </c:pt>
                <c:pt idx="323">
                  <c:v>0.87598570891908456</c:v>
                </c:pt>
                <c:pt idx="324">
                  <c:v>0.8706042259639456</c:v>
                </c:pt>
                <c:pt idx="325">
                  <c:v>0.86530141932003368</c:v>
                </c:pt>
                <c:pt idx="326">
                  <c:v>0.86007518935920468</c:v>
                </c:pt>
                <c:pt idx="327">
                  <c:v>0.85492351885160012</c:v>
                </c:pt>
                <c:pt idx="328">
                  <c:v>0.84984446871226693</c:v>
                </c:pt>
                <c:pt idx="329">
                  <c:v>0.84483617401871747</c:v>
                </c:pt>
                <c:pt idx="330">
                  <c:v>0.83989684027897871</c:v>
                </c:pt>
                <c:pt idx="331">
                  <c:v>0.83502473993146098</c:v>
                </c:pt>
                <c:pt idx="332">
                  <c:v>0.83021820905957522</c:v>
                </c:pt>
                <c:pt idx="333">
                  <c:v>0.82547564430548181</c:v>
                </c:pt>
                <c:pt idx="334">
                  <c:v>0.82079549996865964</c:v>
                </c:pt>
                <c:pt idx="335">
                  <c:v>0.8161762852761717</c:v>
                </c:pt>
                <c:pt idx="336">
                  <c:v>0.81161656181257602</c:v>
                </c:pt>
                <c:pt idx="337">
                  <c:v>0.80711494109840887</c:v>
                </c:pt>
                <c:pt idx="338">
                  <c:v>0.8026700823070505</c:v>
                </c:pt>
                <c:pt idx="339">
                  <c:v>0.79828069011059233</c:v>
                </c:pt>
                <c:pt idx="340">
                  <c:v>0.79394551264605373</c:v>
                </c:pt>
                <c:pt idx="341">
                  <c:v>0.78966333959397339</c:v>
                </c:pt>
                <c:pt idx="342">
                  <c:v>0.78543300036200048</c:v>
                </c:pt>
                <c:pt idx="343">
                  <c:v>0.7812533623666803</c:v>
                </c:pt>
                <c:pt idx="344">
                  <c:v>0.77712332940712681</c:v>
                </c:pt>
                <c:pt idx="345">
                  <c:v>0.77304184012475219</c:v>
                </c:pt>
                <c:pt idx="346">
                  <c:v>0.76900786654364317</c:v>
                </c:pt>
                <c:pt idx="347">
                  <c:v>0.76502041268657239</c:v>
                </c:pt>
                <c:pt idx="348">
                  <c:v>0.76107851326198683</c:v>
                </c:pt>
                <c:pt idx="349">
                  <c:v>0.75718123241765245</c:v>
                </c:pt>
                <c:pt idx="350">
                  <c:v>0.75332766255693273</c:v>
                </c:pt>
                <c:pt idx="351">
                  <c:v>0.74951692321396468</c:v>
                </c:pt>
                <c:pt idx="352">
                  <c:v>0.74574815998424704</c:v>
                </c:pt>
                <c:pt idx="353">
                  <c:v>0.74202054350739877</c:v>
                </c:pt>
                <c:pt idx="354">
                  <c:v>0.73833326849906411</c:v>
                </c:pt>
                <c:pt idx="355">
                  <c:v>0.73468555282913961</c:v>
                </c:pt>
                <c:pt idx="356">
                  <c:v>0.73107663664369116</c:v>
                </c:pt>
                <c:pt idx="357">
                  <c:v>0.72750578152809731</c:v>
                </c:pt>
                <c:pt idx="358">
                  <c:v>0.72397226970912021</c:v>
                </c:pt>
                <c:pt idx="359">
                  <c:v>0.72047540329374904</c:v>
                </c:pt>
                <c:pt idx="360">
                  <c:v>0.7170145035428015</c:v>
                </c:pt>
                <c:pt idx="361">
                  <c:v>0.71358891017739756</c:v>
                </c:pt>
                <c:pt idx="362">
                  <c:v>0.71019798071653339</c:v>
                </c:pt>
                <c:pt idx="363">
                  <c:v>0.70684108984410088</c:v>
                </c:pt>
                <c:pt idx="364">
                  <c:v>0.70351762880379132</c:v>
                </c:pt>
                <c:pt idx="365">
                  <c:v>0.70022700482042521</c:v>
                </c:pt>
                <c:pt idx="366">
                  <c:v>0.69696864054633612</c:v>
                </c:pt>
                <c:pt idx="367">
                  <c:v>0.69374197353151346</c:v>
                </c:pt>
                <c:pt idx="368">
                  <c:v>0.6905464557162968</c:v>
                </c:pt>
                <c:pt idx="369">
                  <c:v>0.68738155294547576</c:v>
                </c:pt>
                <c:pt idx="370">
                  <c:v>0.68424674450272172</c:v>
                </c:pt>
                <c:pt idx="371">
                  <c:v>0.68114152266433992</c:v>
                </c:pt>
                <c:pt idx="372">
                  <c:v>0.67806539227138674</c:v>
                </c:pt>
                <c:pt idx="373">
                  <c:v>0.67501787031925287</c:v>
                </c:pt>
                <c:pt idx="374">
                  <c:v>0.67199848556386355</c:v>
                </c:pt>
                <c:pt idx="375">
                  <c:v>0.66900677814369613</c:v>
                </c:pt>
                <c:pt idx="376">
                  <c:v>0.66604229921685665</c:v>
                </c:pt>
                <c:pt idx="377">
                  <c:v>0.66310461061250336</c:v>
                </c:pt>
                <c:pt idx="378">
                  <c:v>0.66019328449594095</c:v>
                </c:pt>
                <c:pt idx="379">
                  <c:v>0.65730790304674658</c:v>
                </c:pt>
                <c:pt idx="380">
                  <c:v>0.65444805814932538</c:v>
                </c:pt>
                <c:pt idx="381">
                  <c:v>0.65161335109532192</c:v>
                </c:pt>
                <c:pt idx="382">
                  <c:v>0.64880339229734874</c:v>
                </c:pt>
                <c:pt idx="383">
                  <c:v>0.64601780101351891</c:v>
                </c:pt>
                <c:pt idx="384">
                  <c:v>0.64325620508229486</c:v>
                </c:pt>
                <c:pt idx="385">
                  <c:v>0.6405182406671972</c:v>
                </c:pt>
                <c:pt idx="386">
                  <c:v>0.63780355201093308</c:v>
                </c:pt>
                <c:pt idx="387">
                  <c:v>0.63511179119853234</c:v>
                </c:pt>
                <c:pt idx="388">
                  <c:v>0.63244261792909828</c:v>
                </c:pt>
                <c:pt idx="389">
                  <c:v>0.62979569929579793</c:v>
                </c:pt>
                <c:pt idx="390">
                  <c:v>0.62717070957373999</c:v>
                </c:pt>
                <c:pt idx="391">
                  <c:v>0.62456733001540143</c:v>
                </c:pt>
                <c:pt idx="392">
                  <c:v>0.62198524865328519</c:v>
                </c:pt>
                <c:pt idx="393">
                  <c:v>0.61942416010949986</c:v>
                </c:pt>
                <c:pt idx="394">
                  <c:v>0.61688376541197831</c:v>
                </c:pt>
                <c:pt idx="395">
                  <c:v>0.61436377181705415</c:v>
                </c:pt>
                <c:pt idx="396">
                  <c:v>0.61186389263813679</c:v>
                </c:pt>
                <c:pt idx="397">
                  <c:v>0.6093838470802333</c:v>
                </c:pt>
                <c:pt idx="398">
                  <c:v>0.60692336008008196</c:v>
                </c:pt>
                <c:pt idx="399">
                  <c:v>0.60448216215166817</c:v>
                </c:pt>
                <c:pt idx="400">
                  <c:v>0.60205998923690762</c:v>
                </c:pt>
                <c:pt idx="401">
                  <c:v>0.59965658256129117</c:v>
                </c:pt>
                <c:pt idx="402">
                  <c:v>0.5972716884942938</c:v>
                </c:pt>
                <c:pt idx="403">
                  <c:v>0.59490505841436236</c:v>
                </c:pt>
                <c:pt idx="404">
                  <c:v>0.59255644857830003</c:v>
                </c:pt>
                <c:pt idx="405">
                  <c:v>0.59022561999487921</c:v>
                </c:pt>
                <c:pt idx="406">
                  <c:v>0.58791233830251899</c:v>
                </c:pt>
                <c:pt idx="407">
                  <c:v>0.58561637365087038</c:v>
                </c:pt>
                <c:pt idx="408">
                  <c:v>0.58333750058616307</c:v>
                </c:pt>
                <c:pt idx="409">
                  <c:v>0.581075497940167</c:v>
                </c:pt>
                <c:pt idx="410">
                  <c:v>0.57883014872263694</c:v>
                </c:pt>
                <c:pt idx="411">
                  <c:v>0.57660124001710855</c:v>
                </c:pt>
                <c:pt idx="412">
                  <c:v>0.5743885628799198</c:v>
                </c:pt>
                <c:pt idx="413">
                  <c:v>0.57219191224234012</c:v>
                </c:pt>
                <c:pt idx="414">
                  <c:v>0.57001108681569401</c:v>
                </c:pt>
                <c:pt idx="415">
                  <c:v>0.56784588899936839</c:v>
                </c:pt>
                <c:pt idx="416">
                  <c:v>0.56569612479159859</c:v>
                </c:pt>
                <c:pt idx="417">
                  <c:v>0.56356160370293573</c:v>
                </c:pt>
                <c:pt idx="418">
                  <c:v>0.56144213867229642</c:v>
                </c:pt>
                <c:pt idx="419">
                  <c:v>0.55933754598550367</c:v>
                </c:pt>
                <c:pt idx="420">
                  <c:v>0.55724764519623304</c:v>
                </c:pt>
                <c:pt idx="421">
                  <c:v>0.55517225904927503</c:v>
                </c:pt>
                <c:pt idx="422">
                  <c:v>0.55311121340603653</c:v>
                </c:pt>
                <c:pt idx="423">
                  <c:v>0.55106433717220271</c:v>
                </c:pt>
                <c:pt idx="424">
                  <c:v>0.54903146222748223</c:v>
                </c:pt>
                <c:pt idx="425">
                  <c:v>0.54701242335736699</c:v>
                </c:pt>
                <c:pt idx="426">
                  <c:v>0.54500705818683637</c:v>
                </c:pt>
                <c:pt idx="427">
                  <c:v>0.54301520711593987</c:v>
                </c:pt>
                <c:pt idx="428">
                  <c:v>0.54103671325719449</c:v>
                </c:pt>
                <c:pt idx="429">
                  <c:v>0.53907142237473615</c:v>
                </c:pt>
                <c:pt idx="430">
                  <c:v>0.53711918282516624</c:v>
                </c:pt>
                <c:pt idx="431">
                  <c:v>0.53517984550003816</c:v>
                </c:pt>
                <c:pt idx="432">
                  <c:v>0.53325326376992688</c:v>
                </c:pt>
                <c:pt idx="433">
                  <c:v>0.53133929343003294</c:v>
                </c:pt>
                <c:pt idx="434">
                  <c:v>0.52943779264726709</c:v>
                </c:pt>
                <c:pt idx="435">
                  <c:v>0.52754862190877194</c:v>
                </c:pt>
                <c:pt idx="436">
                  <c:v>0.52567164397182831</c:v>
                </c:pt>
                <c:pt idx="437">
                  <c:v>0.52380672381510773</c:v>
                </c:pt>
                <c:pt idx="438">
                  <c:v>0.52195372859122324</c:v>
                </c:pt>
                <c:pt idx="439">
                  <c:v>0.52011252758054061</c:v>
                </c:pt>
                <c:pt idx="440">
                  <c:v>0.51828299214620721</c:v>
                </c:pt>
                <c:pt idx="441">
                  <c:v>0.51646499569036219</c:v>
                </c:pt>
                <c:pt idx="442">
                  <c:v>0.51465841361149112</c:v>
                </c:pt>
                <c:pt idx="443">
                  <c:v>0.51286312326288697</c:v>
                </c:pt>
                <c:pt idx="444">
                  <c:v>0.51107900391218586</c:v>
                </c:pt>
                <c:pt idx="445">
                  <c:v>0.50930593670194313</c:v>
                </c:pt>
                <c:pt idx="446">
                  <c:v>0.50754380461121795</c:v>
                </c:pt>
                <c:pt idx="447">
                  <c:v>0.50579249241813529</c:v>
                </c:pt>
                <c:pt idx="448">
                  <c:v>0.50405188666339729</c:v>
                </c:pt>
                <c:pt idx="449">
                  <c:v>0.50232187561471175</c:v>
                </c:pt>
                <c:pt idx="450">
                  <c:v>0.500602349232115</c:v>
                </c:pt>
                <c:pt idx="451">
                  <c:v>0.49889319913415786</c:v>
                </c:pt>
                <c:pt idx="452">
                  <c:v>0.49719431856493229</c:v>
                </c:pt>
                <c:pt idx="453">
                  <c:v>0.49550560236191099</c:v>
                </c:pt>
                <c:pt idx="454">
                  <c:v>0.4938269469245789</c:v>
                </c:pt>
                <c:pt idx="455">
                  <c:v>0.49215825018383152</c:v>
                </c:pt>
                <c:pt idx="456">
                  <c:v>0.49049941157211729</c:v>
                </c:pt>
                <c:pt idx="457">
                  <c:v>0.48885033199430422</c:v>
                </c:pt>
                <c:pt idx="458">
                  <c:v>0.48721091379924764</c:v>
                </c:pt>
                <c:pt idx="459">
                  <c:v>0.48558106075204177</c:v>
                </c:pt>
                <c:pt idx="460">
                  <c:v>0.48396067800693193</c:v>
                </c:pt>
                <c:pt idx="461">
                  <c:v>0.48234967208087132</c:v>
                </c:pt>
                <c:pt idx="462">
                  <c:v>0.48074795082770322</c:v>
                </c:pt>
                <c:pt idx="463">
                  <c:v>0.47915542341295081</c:v>
                </c:pt>
                <c:pt idx="464">
                  <c:v>0.47757200028919761</c:v>
                </c:pt>
                <c:pt idx="465">
                  <c:v>0.47599759317204188</c:v>
                </c:pt>
                <c:pt idx="466">
                  <c:v>0.47443211501660904</c:v>
                </c:pt>
                <c:pt idx="467">
                  <c:v>0.47287547999460755</c:v>
                </c:pt>
                <c:pt idx="468">
                  <c:v>0.47132760347191183</c:v>
                </c:pt>
                <c:pt idx="469">
                  <c:v>0.46978840198665811</c:v>
                </c:pt>
                <c:pt idx="470">
                  <c:v>0.46825779322783989</c:v>
                </c:pt>
                <c:pt idx="471">
                  <c:v>0.46673569601438952</c:v>
                </c:pt>
                <c:pt idx="472">
                  <c:v>0.46522203027473097</c:v>
                </c:pt>
                <c:pt idx="473">
                  <c:v>0.46371671702679296</c:v>
                </c:pt>
                <c:pt idx="474">
                  <c:v>0.46221967835846983</c:v>
                </c:pt>
                <c:pt idx="475">
                  <c:v>0.46073083740851711</c:v>
                </c:pt>
                <c:pt idx="476">
                  <c:v>0.45925011834787111</c:v>
                </c:pt>
                <c:pt idx="477">
                  <c:v>0.45777744636138118</c:v>
                </c:pt>
                <c:pt idx="478">
                  <c:v>0.45631274762994373</c:v>
                </c:pt>
                <c:pt idx="479">
                  <c:v>0.45485594931302725</c:v>
                </c:pt>
                <c:pt idx="480">
                  <c:v>0.45340697953157821</c:v>
                </c:pt>
                <c:pt idx="481">
                  <c:v>0.45196576735129806</c:v>
                </c:pt>
                <c:pt idx="482">
                  <c:v>0.45053224276628157</c:v>
                </c:pt>
                <c:pt idx="483">
                  <c:v>0.44910633668300737</c:v>
                </c:pt>
                <c:pt idx="484">
                  <c:v>0.44768798090467127</c:v>
                </c:pt>
                <c:pt idx="485">
                  <c:v>0.44627710811585392</c:v>
                </c:pt>
                <c:pt idx="486">
                  <c:v>0.44487365186751404</c:v>
                </c:pt>
                <c:pt idx="487">
                  <c:v>0.44347754656229965</c:v>
                </c:pt>
                <c:pt idx="488">
                  <c:v>0.44208872744016781</c:v>
                </c:pt>
                <c:pt idx="489">
                  <c:v>0.44070713056430699</c:v>
                </c:pt>
                <c:pt idx="490">
                  <c:v>0.4393326928073526</c:v>
                </c:pt>
                <c:pt idx="491">
                  <c:v>0.43796535183788993</c:v>
                </c:pt>
                <c:pt idx="492">
                  <c:v>0.43660504610723661</c:v>
                </c:pt>
                <c:pt idx="493">
                  <c:v>0.43525171483649766</c:v>
                </c:pt>
                <c:pt idx="494">
                  <c:v>0.433905298003886</c:v>
                </c:pt>
                <c:pt idx="495">
                  <c:v>0.43256573633230361</c:v>
                </c:pt>
                <c:pt idx="496">
                  <c:v>0.43123297127717491</c:v>
                </c:pt>
                <c:pt idx="497">
                  <c:v>0.42990694501452703</c:v>
                </c:pt>
                <c:pt idx="498">
                  <c:v>0.4285876004293116</c:v>
                </c:pt>
                <c:pt idx="499">
                  <c:v>0.42727488110396145</c:v>
                </c:pt>
                <c:pt idx="500">
                  <c:v>0.42596873130717655</c:v>
                </c:pt>
                <c:pt idx="501">
                  <c:v>0.42466909598293412</c:v>
                </c:pt>
                <c:pt idx="502">
                  <c:v>0.42337592073971758</c:v>
                </c:pt>
                <c:pt idx="503">
                  <c:v>0.42208915183995871</c:v>
                </c:pt>
                <c:pt idx="504">
                  <c:v>0.42080873618968812</c:v>
                </c:pt>
                <c:pt idx="505">
                  <c:v>0.41953462132838959</c:v>
                </c:pt>
                <c:pt idx="506">
                  <c:v>0.4182667554190525</c:v>
                </c:pt>
                <c:pt idx="507">
                  <c:v>0.41700508723841923</c:v>
                </c:pt>
                <c:pt idx="508">
                  <c:v>0.4157495661674212</c:v>
                </c:pt>
                <c:pt idx="509">
                  <c:v>0.41450014218179998</c:v>
                </c:pt>
                <c:pt idx="510">
                  <c:v>0.41325676584291055</c:v>
                </c:pt>
                <c:pt idx="511">
                  <c:v>0.41201938828869972</c:v>
                </c:pt>
                <c:pt idx="512">
                  <c:v>0.41078796122485778</c:v>
                </c:pt>
                <c:pt idx="513">
                  <c:v>0.40956243691613919</c:v>
                </c:pt>
                <c:pt idx="514">
                  <c:v>0.40834276817784759</c:v>
                </c:pt>
                <c:pt idx="515">
                  <c:v>0.40712890836748206</c:v>
                </c:pt>
                <c:pt idx="516">
                  <c:v>0.4059208113765409</c:v>
                </c:pt>
                <c:pt idx="517">
                  <c:v>0.40471843162247917</c:v>
                </c:pt>
                <c:pt idx="518">
                  <c:v>0.4035217240408171</c:v>
                </c:pt>
                <c:pt idx="519">
                  <c:v>0.40233064407739511</c:v>
                </c:pt>
                <c:pt idx="520">
                  <c:v>0.4011451476807727</c:v>
                </c:pt>
                <c:pt idx="521">
                  <c:v>0.39996519129476849</c:v>
                </c:pt>
                <c:pt idx="522">
                  <c:v>0.39879073185113706</c:v>
                </c:pt>
                <c:pt idx="523">
                  <c:v>0.39762172676238067</c:v>
                </c:pt>
                <c:pt idx="524">
                  <c:v>0.39645813391469298</c:v>
                </c:pt>
                <c:pt idx="525">
                  <c:v>0.3952999116610299</c:v>
                </c:pt>
                <c:pt idx="526">
                  <c:v>0.3941470188143083</c:v>
                </c:pt>
                <c:pt idx="527">
                  <c:v>0.39299941464072657</c:v>
                </c:pt>
                <c:pt idx="528">
                  <c:v>0.39185705885320588</c:v>
                </c:pt>
                <c:pt idx="529">
                  <c:v>0.39071991160494918</c:v>
                </c:pt>
                <c:pt idx="530">
                  <c:v>0.38958793348311616</c:v>
                </c:pt>
                <c:pt idx="531">
                  <c:v>0.38846108550261066</c:v>
                </c:pt>
                <c:pt idx="532">
                  <c:v>0.38733932909997826</c:v>
                </c:pt>
                <c:pt idx="533">
                  <c:v>0.38622262612741232</c:v>
                </c:pt>
                <c:pt idx="534">
                  <c:v>0.38511093884686609</c:v>
                </c:pt>
                <c:pt idx="535">
                  <c:v>0.38400422992426786</c:v>
                </c:pt>
                <c:pt idx="536">
                  <c:v>0.38290246242383807</c:v>
                </c:pt>
                <c:pt idx="537">
                  <c:v>0.38180559980250534</c:v>
                </c:pt>
                <c:pt idx="538">
                  <c:v>0.38071360590441938</c:v>
                </c:pt>
                <c:pt idx="539">
                  <c:v>0.37962644495556058</c:v>
                </c:pt>
                <c:pt idx="540">
                  <c:v>0.37854408155844088</c:v>
                </c:pt>
                <c:pt idx="541">
                  <c:v>0.3774664806868972</c:v>
                </c:pt>
                <c:pt idx="542">
                  <c:v>0.37639360768097407</c:v>
                </c:pt>
                <c:pt idx="543">
                  <c:v>0.37532542824189347</c:v>
                </c:pt>
                <c:pt idx="544">
                  <c:v>0.37426190842711088</c:v>
                </c:pt>
                <c:pt idx="545">
                  <c:v>0.37320301464545536</c:v>
                </c:pt>
                <c:pt idx="546">
                  <c:v>0.3721487136523513</c:v>
                </c:pt>
                <c:pt idx="547">
                  <c:v>0.37109897254512209</c:v>
                </c:pt>
                <c:pt idx="548">
                  <c:v>0.37005375875837149</c:v>
                </c:pt>
                <c:pt idx="549">
                  <c:v>0.3690130400594433</c:v>
                </c:pt>
                <c:pt idx="550">
                  <c:v>0.36797678454395671</c:v>
                </c:pt>
                <c:pt idx="551">
                  <c:v>0.36694496063141607</c:v>
                </c:pt>
                <c:pt idx="552">
                  <c:v>0.36591753706089364</c:v>
                </c:pt>
                <c:pt idx="553">
                  <c:v>0.36489448288678333</c:v>
                </c:pt>
                <c:pt idx="554">
                  <c:v>0.36387576747462491</c:v>
                </c:pt>
                <c:pt idx="555">
                  <c:v>0.36286136049699708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B9C-4102-A832-DC822FD6B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300160"/>
        <c:axId val="719347712"/>
      </c:scatterChart>
      <c:valAx>
        <c:axId val="203300160"/>
        <c:scaling>
          <c:orientation val="minMax"/>
          <c:max val="5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 algn="ctr" rtl="0">
                  <a:defRPr lang="zh-TW" altLang="en-US" sz="1400" b="0" i="0" u="none" strike="noStrike" kern="1200" baseline="0">
                    <a:solidFill>
                      <a:srgbClr val="000000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Times New Roman" panose="02020603050405020304" pitchFamily="18" charset="0"/>
                  </a:defRPr>
                </a:pPr>
                <a:r>
                  <a:rPr lang="zh-TW" altLang="en-US" sz="1400" b="0" i="0" u="none" strike="noStrike" kern="1200" baseline="0">
                    <a:solidFill>
                      <a:srgbClr val="000000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Times New Roman" panose="02020603050405020304" pitchFamily="18" charset="0"/>
                  </a:rPr>
                  <a:t>滴定</a:t>
                </a:r>
                <a:r>
                  <a:rPr lang="zh-TW" altLang="zh-TW" sz="1400" b="0" i="0" u="none" strike="noStrike" baseline="0">
                    <a:effectLst/>
                  </a:rPr>
                  <a:t>液</a:t>
                </a:r>
                <a:r>
                  <a:rPr lang="zh-TW" altLang="en-US" sz="1400" b="0" i="0" u="none" strike="noStrike" kern="1200" baseline="0">
                    <a:solidFill>
                      <a:srgbClr val="000000"/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Times New Roman" panose="02020603050405020304" pitchFamily="18" charset="0"/>
                  </a:rPr>
                  <a:t>體積 / mL</a:t>
                </a:r>
              </a:p>
            </c:rich>
          </c:tx>
          <c:layout>
            <c:manualLayout>
              <c:xMode val="edge"/>
              <c:yMode val="edge"/>
              <c:x val="0.4101847533585567"/>
              <c:y val="0.91886312101985457"/>
            </c:manualLayout>
          </c:layout>
          <c:overlay val="0"/>
        </c:title>
        <c:numFmt formatCode="@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新細明體"/>
                <a:cs typeface="Times New Roman" panose="02020603050405020304" pitchFamily="18" charset="0"/>
              </a:defRPr>
            </a:pPr>
            <a:endParaRPr lang="zh-TW"/>
          </a:p>
        </c:txPr>
        <c:crossAx val="719347712"/>
        <c:crossesAt val="0"/>
        <c:crossBetween val="midCat"/>
      </c:valAx>
      <c:valAx>
        <c:axId val="719347712"/>
        <c:scaling>
          <c:orientation val="minMax"/>
          <c:max val="1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r>
                  <a:rPr lang="zh-TW" altLang="en-US" sz="14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pH </a:t>
                </a:r>
                <a:r>
                  <a:rPr lang="zh-TW" altLang="en-US" sz="1400" b="0" i="0" u="none" strike="noStrike" baseline="0">
                    <a:solidFill>
                      <a:srgbClr val="000000"/>
                    </a:solidFill>
                    <a:latin typeface="STZhongsong"/>
                    <a:ea typeface="STZhongsong"/>
                    <a:cs typeface="Times New Roman"/>
                  </a:rPr>
                  <a:t>值</a:t>
                </a:r>
                <a:r>
                  <a:rPr lang="zh-TW" altLang="en-US" sz="1400" b="0" i="0" u="none" strike="noStrike" baseline="0">
                    <a:solidFill>
                      <a:srgbClr val="000000"/>
                    </a:solidFill>
                    <a:latin typeface="Times New Roman"/>
                    <a:ea typeface="STZhongsong"/>
                    <a:cs typeface="Times New Roman"/>
                  </a:rPr>
                  <a:t> </a:t>
                </a:r>
                <a:endParaRPr lang="zh-TW" altLang="en-US" sz="14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c:rich>
          </c:tx>
          <c:overlay val="0"/>
        </c:title>
        <c:numFmt formatCode="@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新細明體"/>
                <a:cs typeface="Times New Roman" panose="02020603050405020304" pitchFamily="18" charset="0"/>
              </a:defRPr>
            </a:pPr>
            <a:endParaRPr lang="zh-TW"/>
          </a:p>
        </c:txPr>
        <c:crossAx val="203300160"/>
        <c:crossesAt val="0"/>
        <c:crossBetween val="midCat"/>
        <c:majorUnit val="1"/>
      </c:valAx>
      <c:spPr>
        <a:solidFill>
          <a:schemeClr val="accent2">
            <a:lumMod val="20000"/>
            <a:lumOff val="80000"/>
            <a:alpha val="5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0444568405338639"/>
          <c:y val="0.16047506900133734"/>
          <c:w val="0.31213462345794535"/>
          <c:h val="0.10761015191223428"/>
        </c:manualLayout>
      </c:layout>
      <c:overlay val="0"/>
      <c:spPr>
        <a:solidFill>
          <a:schemeClr val="bg1">
            <a:alpha val="4000"/>
          </a:schemeClr>
        </a:solidFill>
      </c:spPr>
      <c:txPr>
        <a:bodyPr/>
        <a:lstStyle/>
        <a:p>
          <a:pPr>
            <a:defRPr sz="1400">
              <a:latin typeface="微軟正黑體" panose="020B0604030504040204" pitchFamily="34" charset="-120"/>
              <a:ea typeface="微軟正黑體" panose="020B0604030504040204" pitchFamily="34" charset="-120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ysClr val="windowText" lastClr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138021</xdr:colOff>
      <xdr:row>5</xdr:row>
      <xdr:rowOff>53788</xdr:rowOff>
    </xdr:from>
    <xdr:to>
      <xdr:col>1</xdr:col>
      <xdr:colOff>6992471</xdr:colOff>
      <xdr:row>32</xdr:row>
      <xdr:rowOff>143435</xdr:rowOff>
    </xdr:to>
    <xdr:graphicFrame macro="">
      <xdr:nvGraphicFramePr>
        <xdr:cNvPr id="117989" name="圖表 1">
          <a:extLst>
            <a:ext uri="{FF2B5EF4-FFF2-40B4-BE49-F238E27FC236}">
              <a16:creationId xmlns:a16="http://schemas.microsoft.com/office/drawing/2014/main" id="{F34521F4-F6AE-4670-8E08-26D7DA0636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150488</xdr:colOff>
      <xdr:row>0</xdr:row>
      <xdr:rowOff>70561</xdr:rowOff>
    </xdr:from>
    <xdr:ext cx="6846508" cy="143551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F8D2F775-83A5-46AD-8B47-D1E2350C797B}"/>
            </a:ext>
          </a:extLst>
        </xdr:cNvPr>
        <xdr:cNvSpPr txBox="1"/>
      </xdr:nvSpPr>
      <xdr:spPr>
        <a:xfrm>
          <a:off x="1450370" y="70561"/>
          <a:ext cx="6846508" cy="14355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MS-Excel 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使用說明：</a:t>
          </a:r>
          <a:endParaRPr lang="en-US" altLang="zh-TW" sz="1200" kern="1200"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1.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讀者可依照需求，自行更改</a:t>
          </a:r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A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攔灰底參數的設定，圖表會自動變更；</a:t>
          </a:r>
          <a:endParaRPr lang="en-US" altLang="zh-TW" sz="1200" kern="1200"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2.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黑色曲線為：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以強鹼（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1 M NaOH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）滴定弱酸（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0.5 M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，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50 mL 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醋酸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，</a:t>
          </a:r>
          <a:r>
            <a:rPr lang="en-US" altLang="zh-TW" sz="1200" i="1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K</a:t>
          </a:r>
          <a:r>
            <a:rPr lang="en-US" altLang="zh-TW" sz="1200" i="1" baseline="-250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a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= 1.8 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×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10</a:t>
          </a:r>
          <a:r>
            <a:rPr lang="en-US" altLang="zh-TW" sz="1200" baseline="300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–5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）為固定參數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；</a:t>
          </a:r>
          <a:endParaRPr lang="en-US" altLang="zh-TW" sz="1200">
            <a:solidFill>
              <a:schemeClr val="tx1"/>
            </a:solidFill>
            <a:effectLst/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3.</a:t>
          </a:r>
          <a:r>
            <a:rPr lang="zh-TW" altLang="en-US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更改固定參數後的曲線為紅色曲線；</a:t>
          </a:r>
          <a:endParaRPr lang="en-US" altLang="zh-TW" sz="1200" kern="1200">
            <a:solidFill>
              <a:schemeClr val="tx1"/>
            </a:solidFill>
            <a:effectLst/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4.</a:t>
          </a:r>
          <a:r>
            <a:rPr lang="zh-TW" altLang="en-US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游標箭頭放在曲線上，可讀到滴定體積與其對應的</a:t>
          </a:r>
          <a:r>
            <a:rPr lang="en-US" altLang="zh-TW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pH</a:t>
          </a:r>
          <a:r>
            <a:rPr lang="zh-TW" altLang="en-US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值。</a:t>
          </a:r>
          <a:endParaRPr lang="zh-TW" altLang="en-US" sz="1200" kern="1200"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71718</xdr:colOff>
      <xdr:row>1</xdr:row>
      <xdr:rowOff>62753</xdr:rowOff>
    </xdr:from>
    <xdr:ext cx="1165411" cy="358588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DE09F43E-9A1C-4D51-90C7-61673AB2DD6A}"/>
            </a:ext>
          </a:extLst>
        </xdr:cNvPr>
        <xdr:cNvSpPr txBox="1"/>
      </xdr:nvSpPr>
      <xdr:spPr>
        <a:xfrm>
          <a:off x="71718" y="555812"/>
          <a:ext cx="1165411" cy="358588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參數設定區域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99618</xdr:colOff>
      <xdr:row>5</xdr:row>
      <xdr:rowOff>80682</xdr:rowOff>
    </xdr:from>
    <xdr:to>
      <xdr:col>1</xdr:col>
      <xdr:colOff>7046259</xdr:colOff>
      <xdr:row>33</xdr:row>
      <xdr:rowOff>0</xdr:rowOff>
    </xdr:to>
    <xdr:graphicFrame macro="">
      <xdr:nvGraphicFramePr>
        <xdr:cNvPr id="350269" name="圖表 1">
          <a:extLst>
            <a:ext uri="{FF2B5EF4-FFF2-40B4-BE49-F238E27FC236}">
              <a16:creationId xmlns:a16="http://schemas.microsoft.com/office/drawing/2014/main" id="{65F19BBE-DDB4-48CD-8454-49600030C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95250</xdr:colOff>
      <xdr:row>0</xdr:row>
      <xdr:rowOff>57150</xdr:rowOff>
    </xdr:from>
    <xdr:ext cx="6934200" cy="1435510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88CF0E8F-8673-4B5A-9BE1-C4263D9FCBCA}"/>
            </a:ext>
          </a:extLst>
        </xdr:cNvPr>
        <xdr:cNvSpPr txBox="1"/>
      </xdr:nvSpPr>
      <xdr:spPr>
        <a:xfrm>
          <a:off x="1457325" y="57150"/>
          <a:ext cx="6934200" cy="143551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MS-Excel 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使用說明：</a:t>
          </a:r>
          <a:endParaRPr lang="en-US" altLang="zh-TW" sz="1200" kern="1200"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1.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讀者可依照需求，自行更改</a:t>
          </a:r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A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攔灰底參數的設定，圖表會自動變更；</a:t>
          </a:r>
          <a:endParaRPr lang="en-US" altLang="zh-TW" sz="1200" kern="1200"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2.</a:t>
          </a:r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黑色曲線為：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以強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酸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（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1 M 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氫氯酸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）滴定弱酸（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0.5 M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，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50 mL 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氨水，</a:t>
          </a:r>
          <a:r>
            <a:rPr lang="en-US" altLang="zh-TW" sz="1200" i="1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K</a:t>
          </a:r>
          <a:r>
            <a:rPr lang="en-US" altLang="zh-TW" sz="1200" i="1" baseline="-250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b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= 1.6 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×</a:t>
          </a:r>
          <a:r>
            <a:rPr lang="en-US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10</a:t>
          </a:r>
          <a:r>
            <a:rPr lang="en-US" altLang="zh-TW" sz="1200" baseline="300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–5</a:t>
          </a:r>
          <a:r>
            <a:rPr lang="zh-TW" altLang="zh-TW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）為固定參數</a:t>
          </a:r>
          <a:r>
            <a:rPr lang="zh-TW" altLang="en-US" sz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；</a:t>
          </a:r>
          <a:endParaRPr lang="en-US" altLang="zh-TW" sz="1200">
            <a:solidFill>
              <a:schemeClr val="tx1"/>
            </a:solidFill>
            <a:effectLst/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3.</a:t>
          </a:r>
          <a:r>
            <a:rPr lang="zh-TW" altLang="en-US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更改固定參數後的曲線為紅色曲線；</a:t>
          </a:r>
          <a:endParaRPr lang="en-US" altLang="zh-TW" sz="1200" kern="1200">
            <a:solidFill>
              <a:schemeClr val="tx1"/>
            </a:solidFill>
            <a:effectLst/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  <a:p>
          <a:r>
            <a:rPr lang="en-US" altLang="zh-TW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4.</a:t>
          </a:r>
          <a:r>
            <a:rPr lang="zh-TW" altLang="en-US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 游標箭頭放在曲線上，可讀到滴定體積與其對應的</a:t>
          </a:r>
          <a:r>
            <a:rPr lang="en-US" altLang="zh-TW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pH</a:t>
          </a:r>
          <a:r>
            <a:rPr lang="zh-TW" altLang="en-US" sz="1200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值。</a:t>
          </a:r>
          <a:endParaRPr lang="zh-TW" altLang="en-US" sz="1200" kern="1200">
            <a:latin typeface="Times New Roman" panose="02020603050405020304" pitchFamily="18" charset="0"/>
            <a:ea typeface="微軟正黑體" panose="020B0604030504040204" pitchFamily="34" charset="-12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66675</xdr:colOff>
      <xdr:row>1</xdr:row>
      <xdr:rowOff>57150</xdr:rowOff>
    </xdr:from>
    <xdr:ext cx="1165411" cy="358588"/>
    <xdr:sp macro="" textlink="">
      <xdr:nvSpPr>
        <xdr:cNvPr id="8" name="文字方塊 7">
          <a:extLst>
            <a:ext uri="{FF2B5EF4-FFF2-40B4-BE49-F238E27FC236}">
              <a16:creationId xmlns:a16="http://schemas.microsoft.com/office/drawing/2014/main" id="{489152F0-B3A3-4E7C-82F8-566A0D852A60}"/>
            </a:ext>
          </a:extLst>
        </xdr:cNvPr>
        <xdr:cNvSpPr txBox="1"/>
      </xdr:nvSpPr>
      <xdr:spPr>
        <a:xfrm>
          <a:off x="66675" y="505385"/>
          <a:ext cx="1165411" cy="358588"/>
        </a:xfrm>
        <a:prstGeom prst="rect">
          <a:avLst/>
        </a:prstGeom>
        <a:solidFill>
          <a:schemeClr val="bg1">
            <a:lumMod val="95000"/>
          </a:schemeClr>
        </a:solidFill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zh-TW" altLang="en-US" sz="1200" kern="1200">
              <a:latin typeface="Times New Roman" panose="02020603050405020304" pitchFamily="18" charset="0"/>
              <a:ea typeface="微軟正黑體" panose="020B0604030504040204" pitchFamily="34" charset="-120"/>
              <a:cs typeface="Times New Roman" panose="02020603050405020304" pitchFamily="18" charset="0"/>
            </a:rPr>
            <a:t>參數設定區域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M558"/>
  <sheetViews>
    <sheetView tabSelected="1" zoomScale="85" zoomScaleNormal="85" workbookViewId="0">
      <selection activeCell="A4" sqref="A4"/>
    </sheetView>
  </sheetViews>
  <sheetFormatPr defaultColWidth="9.109375" defaultRowHeight="15.6"/>
  <cols>
    <col min="1" max="1" width="18.88671875" style="1" customWidth="1"/>
    <col min="2" max="2" width="104.5546875" style="1" customWidth="1"/>
    <col min="3" max="3" width="11.6640625" style="6" customWidth="1"/>
    <col min="4" max="4" width="10.44140625" style="6" customWidth="1"/>
    <col min="5" max="5" width="11.33203125" style="6" customWidth="1"/>
    <col min="6" max="6" width="10.88671875" style="12" customWidth="1"/>
    <col min="7" max="7" width="12.21875" style="1" customWidth="1"/>
    <col min="8" max="8" width="13.33203125" style="1" customWidth="1"/>
    <col min="9" max="9" width="11.88671875" style="1" customWidth="1"/>
    <col min="10" max="10" width="12.77734375" style="1" customWidth="1"/>
    <col min="11" max="11" width="10.77734375" style="1" customWidth="1"/>
    <col min="12" max="13" width="9.21875" style="1" customWidth="1"/>
    <col min="14" max="16384" width="9.109375" style="1"/>
  </cols>
  <sheetData>
    <row r="1" spans="1:13" s="5" customFormat="1" ht="36.6" customHeight="1">
      <c r="C1" s="13" t="s">
        <v>315</v>
      </c>
      <c r="D1" s="13" t="s">
        <v>316</v>
      </c>
      <c r="E1" s="13" t="s">
        <v>317</v>
      </c>
      <c r="F1" s="14" t="s">
        <v>318</v>
      </c>
      <c r="G1" s="5" t="s">
        <v>319</v>
      </c>
      <c r="H1" s="5" t="s">
        <v>330</v>
      </c>
      <c r="I1" s="5" t="s">
        <v>320</v>
      </c>
      <c r="J1" s="16" t="s">
        <v>328</v>
      </c>
      <c r="K1" s="16" t="s">
        <v>329</v>
      </c>
      <c r="L1" s="5" t="s">
        <v>321</v>
      </c>
      <c r="M1" s="5" t="s">
        <v>322</v>
      </c>
    </row>
    <row r="2" spans="1:13" s="5" customFormat="1" ht="38.4" customHeight="1">
      <c r="C2" s="13" t="s">
        <v>2</v>
      </c>
      <c r="D2" s="13" t="s">
        <v>3</v>
      </c>
      <c r="E2" s="13" t="s">
        <v>22</v>
      </c>
      <c r="F2" s="14" t="s">
        <v>4</v>
      </c>
      <c r="G2" s="5" t="s">
        <v>323</v>
      </c>
      <c r="H2" s="5" t="s">
        <v>331</v>
      </c>
      <c r="I2" s="5" t="s">
        <v>23</v>
      </c>
      <c r="J2" s="16" t="s">
        <v>28</v>
      </c>
      <c r="K2" s="16" t="s">
        <v>30</v>
      </c>
      <c r="L2" s="5" t="s">
        <v>0</v>
      </c>
      <c r="M2" s="5" t="s">
        <v>1</v>
      </c>
    </row>
    <row r="3" spans="1:13">
      <c r="A3" s="1" t="s">
        <v>7</v>
      </c>
      <c r="C3" s="6">
        <v>0</v>
      </c>
      <c r="D3" s="6">
        <f t="shared" ref="D3:D66" si="0">$A$4+$C3</f>
        <v>50</v>
      </c>
      <c r="E3" s="6">
        <f t="shared" ref="E3:E66" si="1">$A$10*$C3</f>
        <v>0</v>
      </c>
      <c r="F3" s="12">
        <f>($A$4*$A$6-$E3)/$D3</f>
        <v>0.5</v>
      </c>
      <c r="G3" s="3">
        <f>IF(($A$4*$A$6-$E3)&gt;0,($E3+$A$14*$A$4)/$D3,($A$14*$A$4+$A$6*$A$4)/$D3)</f>
        <v>0</v>
      </c>
      <c r="H3" s="3">
        <f t="shared" ref="H3:H66" si="2">($E3-$A$4*$A$6)/$D3</f>
        <v>-0.5</v>
      </c>
      <c r="I3" s="3">
        <f>0.5*(SQRT(($A$16+$H3)^2+4*$A$16*$G3))</f>
        <v>0.24999999972222223</v>
      </c>
      <c r="J3" s="3">
        <f>$H3+$I3</f>
        <v>-0.2500000002777778</v>
      </c>
      <c r="K3" s="3">
        <f t="shared" ref="K3:K66" si="3">0.5*(SQRT(($A$8+$G3)^2+4*$A$8*$F3)-($A$8+$G3))</f>
        <v>2.9910134999696254E-3</v>
      </c>
      <c r="L3" s="4">
        <f>IF($K3&gt;0,-LOG($K3),14+LOG($J3))</f>
        <v>2.5241816267717301</v>
      </c>
      <c r="M3" s="4">
        <v>2.5241884657578071</v>
      </c>
    </row>
    <row r="4" spans="1:13">
      <c r="A4" s="8">
        <v>50</v>
      </c>
      <c r="C4" s="6">
        <f t="shared" ref="C4:C67" si="4">C3+$A$18</f>
        <v>0.1</v>
      </c>
      <c r="D4" s="6">
        <f t="shared" si="0"/>
        <v>50.1</v>
      </c>
      <c r="E4" s="6">
        <f t="shared" si="1"/>
        <v>0.1</v>
      </c>
      <c r="F4" s="12">
        <f t="shared" ref="F4:F67" si="5">($A$4*$A$6-$E4)/$D4</f>
        <v>0.49700598802395207</v>
      </c>
      <c r="G4" s="3">
        <f t="shared" ref="G4:G66" si="6">IF(($A$4*$A$6-$E4)&gt;0,($E4+$A$14*$A$4)/$D4,($A$14*$A$4+$A$6*$A$4)/$D4)</f>
        <v>1.9960079840319364E-3</v>
      </c>
      <c r="H4" s="3">
        <f>($E4-$A$4*$A$6)/$D4</f>
        <v>-0.49700598802395207</v>
      </c>
      <c r="I4" s="3">
        <f t="shared" ref="I4:I66" si="7">0.5*(SQRT(($A$16+$H4)^2+4*$A$16*$G4))</f>
        <v>0.2485029937364294</v>
      </c>
      <c r="J4" s="3">
        <f t="shared" ref="J4:J66" si="8">$H4+$I4</f>
        <v>-0.24850299428752268</v>
      </c>
      <c r="K4" s="3">
        <f t="shared" si="3"/>
        <v>2.1489688887875464E-3</v>
      </c>
      <c r="L4" s="4">
        <f t="shared" ref="L4:L67" si="9">IF($K4&gt;0,-LOG($K4),14+LOG($J4))</f>
        <v>2.6677698718634648</v>
      </c>
      <c r="M4" s="4">
        <v>2.6677789202404645</v>
      </c>
    </row>
    <row r="5" spans="1:13">
      <c r="A5" s="1" t="s">
        <v>8</v>
      </c>
      <c r="C5" s="6">
        <f t="shared" si="4"/>
        <v>0.2</v>
      </c>
      <c r="D5" s="6">
        <f t="shared" si="0"/>
        <v>50.2</v>
      </c>
      <c r="E5" s="6">
        <f t="shared" si="1"/>
        <v>0.2</v>
      </c>
      <c r="F5" s="12">
        <f t="shared" si="5"/>
        <v>0.49402390438247012</v>
      </c>
      <c r="G5" s="3">
        <f t="shared" si="6"/>
        <v>3.9840637450199202E-3</v>
      </c>
      <c r="H5" s="3">
        <f>($E5-$A$4*$A$6)/$D5</f>
        <v>-0.49402390438247012</v>
      </c>
      <c r="I5" s="3">
        <f t="shared" si="7"/>
        <v>0.24701195191793757</v>
      </c>
      <c r="J5" s="3">
        <f t="shared" si="8"/>
        <v>-0.24701195246453256</v>
      </c>
      <c r="K5" s="3">
        <f t="shared" si="3"/>
        <v>1.5901460447875358E-3</v>
      </c>
      <c r="L5" s="4">
        <f>IF($K5&gt;0,-LOG($K5),14+LOG($J5))</f>
        <v>2.7985629866653405</v>
      </c>
      <c r="M5" s="4">
        <v>2.7985737329982499</v>
      </c>
    </row>
    <row r="6" spans="1:13">
      <c r="A6" s="9">
        <v>0.5</v>
      </c>
      <c r="C6" s="6">
        <f t="shared" si="4"/>
        <v>0.30000000000000004</v>
      </c>
      <c r="D6" s="6">
        <f t="shared" si="0"/>
        <v>50.3</v>
      </c>
      <c r="E6" s="6">
        <f>$A$10*$C6</f>
        <v>0.30000000000000004</v>
      </c>
      <c r="F6" s="12">
        <f t="shared" si="5"/>
        <v>0.49105367793240556</v>
      </c>
      <c r="G6" s="3">
        <f t="shared" si="6"/>
        <v>5.9642147117296238E-3</v>
      </c>
      <c r="H6" s="3">
        <f t="shared" si="2"/>
        <v>-0.49105367793240556</v>
      </c>
      <c r="I6" s="3">
        <f t="shared" si="7"/>
        <v>0.24552683869517264</v>
      </c>
      <c r="J6" s="3">
        <f t="shared" si="8"/>
        <v>-0.24552683923723292</v>
      </c>
      <c r="K6" s="3">
        <f t="shared" si="3"/>
        <v>1.2262009583436577E-3</v>
      </c>
      <c r="L6" s="4">
        <f t="shared" si="9"/>
        <v>2.9114383487835687</v>
      </c>
      <c r="M6" s="4">
        <v>2.9114502156793542</v>
      </c>
    </row>
    <row r="7" spans="1:13" ht="18">
      <c r="A7" s="1" t="s">
        <v>9</v>
      </c>
      <c r="C7" s="6">
        <f t="shared" si="4"/>
        <v>0.4</v>
      </c>
      <c r="D7" s="6">
        <f t="shared" si="0"/>
        <v>50.4</v>
      </c>
      <c r="E7" s="6">
        <f t="shared" si="1"/>
        <v>0.4</v>
      </c>
      <c r="F7" s="12">
        <f t="shared" si="5"/>
        <v>0.48809523809523814</v>
      </c>
      <c r="G7" s="3">
        <f t="shared" si="6"/>
        <v>7.9365079365079378E-3</v>
      </c>
      <c r="H7" s="3">
        <f t="shared" si="2"/>
        <v>-0.48809523809523814</v>
      </c>
      <c r="I7" s="3">
        <f t="shared" si="7"/>
        <v>0.24404761877887474</v>
      </c>
      <c r="J7" s="3">
        <f t="shared" si="8"/>
        <v>-0.2440476193163634</v>
      </c>
      <c r="K7" s="3">
        <f t="shared" si="3"/>
        <v>9.83014513764543E-4</v>
      </c>
      <c r="L7" s="4">
        <f t="shared" si="9"/>
        <v>3.0074400699589936</v>
      </c>
      <c r="M7" s="4">
        <v>3.0074526554133492</v>
      </c>
    </row>
    <row r="8" spans="1:13">
      <c r="A8" s="15">
        <v>1.8E-5</v>
      </c>
      <c r="B8" s="3"/>
      <c r="C8" s="6">
        <f t="shared" si="4"/>
        <v>0.5</v>
      </c>
      <c r="D8" s="6">
        <f t="shared" si="0"/>
        <v>50.5</v>
      </c>
      <c r="E8" s="6">
        <f t="shared" si="1"/>
        <v>0.5</v>
      </c>
      <c r="F8" s="12">
        <f t="shared" si="5"/>
        <v>0.48514851485148514</v>
      </c>
      <c r="G8" s="3">
        <f>IF(($A$4*$A$6-$E8)&gt;0,($E8+$A$14*$A$4)/$D8,($A$14*$A$4+$A$6*$A$4)/$D8)</f>
        <v>9.9009900990099011E-3</v>
      </c>
      <c r="H8" s="3">
        <f t="shared" si="2"/>
        <v>-0.48514851485148514</v>
      </c>
      <c r="I8" s="3">
        <f t="shared" si="7"/>
        <v>0.24257425715930267</v>
      </c>
      <c r="J8" s="3">
        <f t="shared" si="8"/>
        <v>-0.24257425769218247</v>
      </c>
      <c r="K8" s="3">
        <f t="shared" si="3"/>
        <v>8.1365525283352575E-4</v>
      </c>
      <c r="L8" s="4">
        <f t="shared" si="9"/>
        <v>3.0895595674772194</v>
      </c>
      <c r="M8" s="4">
        <v>3.0895726316112961</v>
      </c>
    </row>
    <row r="9" spans="1:13">
      <c r="A9" s="1" t="s">
        <v>31</v>
      </c>
      <c r="C9" s="6">
        <f t="shared" si="4"/>
        <v>0.6</v>
      </c>
      <c r="D9" s="6">
        <f t="shared" si="0"/>
        <v>50.6</v>
      </c>
      <c r="E9" s="6">
        <f t="shared" si="1"/>
        <v>0.6</v>
      </c>
      <c r="F9" s="12">
        <f t="shared" si="5"/>
        <v>0.4822134387351778</v>
      </c>
      <c r="G9" s="3">
        <f t="shared" si="6"/>
        <v>1.1857707509881422E-2</v>
      </c>
      <c r="H9" s="3">
        <f t="shared" si="2"/>
        <v>-0.4822134387351778</v>
      </c>
      <c r="I9" s="3">
        <f t="shared" si="7"/>
        <v>0.24110671910347231</v>
      </c>
      <c r="J9" s="3">
        <f t="shared" si="8"/>
        <v>-0.24110671963170549</v>
      </c>
      <c r="K9" s="3">
        <f t="shared" si="3"/>
        <v>6.9071691393630605E-4</v>
      </c>
      <c r="L9" s="4">
        <f t="shared" si="9"/>
        <v>3.1606999090738208</v>
      </c>
      <c r="M9" s="4">
        <v>3.1607133124402718</v>
      </c>
    </row>
    <row r="10" spans="1:13">
      <c r="A10" s="10">
        <v>1</v>
      </c>
      <c r="C10" s="6">
        <f t="shared" si="4"/>
        <v>0.7</v>
      </c>
      <c r="D10" s="6">
        <f t="shared" si="0"/>
        <v>50.7</v>
      </c>
      <c r="E10" s="6">
        <f t="shared" si="1"/>
        <v>0.7</v>
      </c>
      <c r="F10" s="12">
        <f t="shared" si="5"/>
        <v>0.47928994082840237</v>
      </c>
      <c r="G10" s="3">
        <f t="shared" si="6"/>
        <v>1.380670611439842E-2</v>
      </c>
      <c r="H10" s="3">
        <f t="shared" si="2"/>
        <v>-0.47928994082840237</v>
      </c>
      <c r="I10" s="3">
        <f t="shared" si="7"/>
        <v>0.23964497015242706</v>
      </c>
      <c r="J10" s="3">
        <f t="shared" si="8"/>
        <v>-0.23964497067597532</v>
      </c>
      <c r="K10" s="3">
        <f t="shared" si="3"/>
        <v>5.9816248584325903E-4</v>
      </c>
      <c r="L10" s="4">
        <f t="shared" si="9"/>
        <v>3.2231808275169089</v>
      </c>
      <c r="M10" s="4">
        <v>3.2231944873352965</v>
      </c>
    </row>
    <row r="11" spans="1:13" ht="18">
      <c r="A11" s="1" t="s">
        <v>324</v>
      </c>
      <c r="C11" s="6">
        <f t="shared" si="4"/>
        <v>0.79999999999999993</v>
      </c>
      <c r="D11" s="6">
        <f t="shared" si="0"/>
        <v>50.8</v>
      </c>
      <c r="E11" s="6">
        <f t="shared" si="1"/>
        <v>0.79999999999999993</v>
      </c>
      <c r="F11" s="12">
        <f t="shared" si="5"/>
        <v>0.4763779527559055</v>
      </c>
      <c r="G11" s="3">
        <f t="shared" si="6"/>
        <v>1.5748031496062992E-2</v>
      </c>
      <c r="H11" s="3">
        <f t="shared" si="2"/>
        <v>-0.4763779527559055</v>
      </c>
      <c r="I11" s="3">
        <f t="shared" si="7"/>
        <v>0.23818897611854045</v>
      </c>
      <c r="J11" s="3">
        <f t="shared" si="8"/>
        <v>-0.23818897663736505</v>
      </c>
      <c r="K11" s="3">
        <f t="shared" si="3"/>
        <v>5.2630886416649321E-4</v>
      </c>
      <c r="L11" s="4">
        <f t="shared" si="9"/>
        <v>3.2787593154735521</v>
      </c>
      <c r="M11" s="4">
        <v>3.2787731808619003</v>
      </c>
    </row>
    <row r="12" spans="1:13">
      <c r="A12" s="19">
        <v>1E-14</v>
      </c>
      <c r="B12" s="3"/>
      <c r="C12" s="6">
        <f t="shared" si="4"/>
        <v>0.89999999999999991</v>
      </c>
      <c r="D12" s="6">
        <f t="shared" si="0"/>
        <v>50.9</v>
      </c>
      <c r="E12" s="6">
        <f t="shared" si="1"/>
        <v>0.89999999999999991</v>
      </c>
      <c r="F12" s="12">
        <f t="shared" si="5"/>
        <v>0.47347740667976429</v>
      </c>
      <c r="G12" s="3">
        <f t="shared" si="6"/>
        <v>1.768172888015717E-2</v>
      </c>
      <c r="H12" s="3">
        <f t="shared" si="2"/>
        <v>-0.47347740667976429</v>
      </c>
      <c r="I12" s="3">
        <f t="shared" si="7"/>
        <v>0.23673870308285128</v>
      </c>
      <c r="J12" s="3">
        <f t="shared" si="8"/>
        <v>-0.23673870359691301</v>
      </c>
      <c r="K12" s="3">
        <f t="shared" si="3"/>
        <v>4.6907830725081284E-4</v>
      </c>
      <c r="L12" s="4">
        <f t="shared" si="9"/>
        <v>3.3287546507431127</v>
      </c>
      <c r="M12" s="4">
        <v>3.3287686892801753</v>
      </c>
    </row>
    <row r="13" spans="1:13">
      <c r="A13" s="1" t="s">
        <v>11</v>
      </c>
      <c r="C13" s="6">
        <f t="shared" si="4"/>
        <v>0.99999999999999989</v>
      </c>
      <c r="D13" s="6">
        <f t="shared" si="0"/>
        <v>51</v>
      </c>
      <c r="E13" s="6">
        <f t="shared" si="1"/>
        <v>0.99999999999999989</v>
      </c>
      <c r="F13" s="12">
        <f t="shared" si="5"/>
        <v>0.47058823529411764</v>
      </c>
      <c r="G13" s="3">
        <f t="shared" si="6"/>
        <v>1.9607843137254898E-2</v>
      </c>
      <c r="H13" s="3">
        <f t="shared" si="2"/>
        <v>-0.47058823529411764</v>
      </c>
      <c r="I13" s="3">
        <f t="shared" si="7"/>
        <v>0.2352941173924292</v>
      </c>
      <c r="J13" s="3">
        <f t="shared" si="8"/>
        <v>-0.23529411790168844</v>
      </c>
      <c r="K13" s="3">
        <f t="shared" si="3"/>
        <v>4.2250797523283451E-4</v>
      </c>
      <c r="L13" s="4">
        <f t="shared" si="9"/>
        <v>3.3741650889227568</v>
      </c>
      <c r="M13" s="4">
        <v>3.3741792792652316</v>
      </c>
    </row>
    <row r="14" spans="1:13">
      <c r="A14" s="9">
        <v>0</v>
      </c>
      <c r="C14" s="6">
        <f t="shared" si="4"/>
        <v>1.0999999999999999</v>
      </c>
      <c r="D14" s="6">
        <f t="shared" si="0"/>
        <v>51.1</v>
      </c>
      <c r="E14" s="6">
        <f t="shared" si="1"/>
        <v>1.0999999999999999</v>
      </c>
      <c r="F14" s="12">
        <f t="shared" si="5"/>
        <v>0.46771037181996084</v>
      </c>
      <c r="G14" s="3">
        <f t="shared" si="6"/>
        <v>2.1526418786692755E-2</v>
      </c>
      <c r="H14" s="3">
        <f t="shared" si="2"/>
        <v>-0.46771037181996084</v>
      </c>
      <c r="I14" s="3">
        <f t="shared" si="7"/>
        <v>0.23385518565777214</v>
      </c>
      <c r="J14" s="3">
        <f t="shared" si="8"/>
        <v>-0.2338551861621887</v>
      </c>
      <c r="K14" s="3">
        <f t="shared" si="3"/>
        <v>3.8392263827010178E-4</v>
      </c>
      <c r="L14" s="4">
        <f t="shared" si="9"/>
        <v>3.41575627864604</v>
      </c>
      <c r="M14" s="4">
        <v>3.4157706063472699</v>
      </c>
    </row>
    <row r="15" spans="1:13" ht="18">
      <c r="A15" s="1" t="s">
        <v>12</v>
      </c>
      <c r="C15" s="6">
        <f t="shared" si="4"/>
        <v>1.2</v>
      </c>
      <c r="D15" s="6">
        <f t="shared" si="0"/>
        <v>51.2</v>
      </c>
      <c r="E15" s="6">
        <f t="shared" si="1"/>
        <v>1.2</v>
      </c>
      <c r="F15" s="12">
        <f t="shared" si="5"/>
        <v>0.46484375</v>
      </c>
      <c r="G15" s="3">
        <f t="shared" si="6"/>
        <v>2.3437499999999997E-2</v>
      </c>
      <c r="H15" s="3">
        <f t="shared" si="2"/>
        <v>-0.46484375</v>
      </c>
      <c r="I15" s="3">
        <f t="shared" si="7"/>
        <v>0.23242187475023343</v>
      </c>
      <c r="J15" s="3">
        <f t="shared" si="8"/>
        <v>-0.23242187524976657</v>
      </c>
      <c r="K15" s="3">
        <f t="shared" si="3"/>
        <v>3.5145972425348719E-4</v>
      </c>
      <c r="L15" s="4">
        <f t="shared" si="9"/>
        <v>3.4541244360400416</v>
      </c>
      <c r="M15" s="4">
        <v>3.4541388910975988</v>
      </c>
    </row>
    <row r="16" spans="1:13">
      <c r="A16" s="19">
        <f>A12/A8</f>
        <v>5.5555555555555553E-10</v>
      </c>
      <c r="B16" s="3"/>
      <c r="C16" s="6">
        <f t="shared" si="4"/>
        <v>1.3</v>
      </c>
      <c r="D16" s="6">
        <f t="shared" si="0"/>
        <v>51.3</v>
      </c>
      <c r="E16" s="6">
        <f t="shared" si="1"/>
        <v>1.3</v>
      </c>
      <c r="F16" s="12">
        <f t="shared" si="5"/>
        <v>0.46198830409356728</v>
      </c>
      <c r="G16" s="3">
        <f t="shared" si="6"/>
        <v>2.5341130604288501E-2</v>
      </c>
      <c r="H16" s="3">
        <f t="shared" si="2"/>
        <v>-0.46198830409356728</v>
      </c>
      <c r="I16" s="3">
        <f t="shared" si="7"/>
        <v>0.23099415179947938</v>
      </c>
      <c r="J16" s="3">
        <f t="shared" si="8"/>
        <v>-0.2309941522940879</v>
      </c>
      <c r="K16" s="3">
        <f t="shared" si="3"/>
        <v>3.2378679356647941E-4</v>
      </c>
      <c r="L16" s="4">
        <f t="shared" si="9"/>
        <v>3.4897408689803284</v>
      </c>
      <c r="M16" s="4">
        <v>3.4897554443469976</v>
      </c>
    </row>
    <row r="17" spans="1:13">
      <c r="A17" s="1" t="s">
        <v>5</v>
      </c>
      <c r="C17" s="6">
        <f t="shared" si="4"/>
        <v>1.4000000000000001</v>
      </c>
      <c r="D17" s="6">
        <f t="shared" si="0"/>
        <v>51.4</v>
      </c>
      <c r="E17" s="6">
        <f t="shared" si="1"/>
        <v>1.4000000000000001</v>
      </c>
      <c r="F17" s="12">
        <f t="shared" si="5"/>
        <v>0.45914396887159536</v>
      </c>
      <c r="G17" s="3">
        <f t="shared" si="6"/>
        <v>2.7237354085603117E-2</v>
      </c>
      <c r="H17" s="3">
        <f t="shared" si="2"/>
        <v>-0.45914396887159536</v>
      </c>
      <c r="I17" s="3">
        <f t="shared" si="7"/>
        <v>0.22957198419097657</v>
      </c>
      <c r="J17" s="3">
        <f t="shared" si="8"/>
        <v>-0.22957198468061879</v>
      </c>
      <c r="K17" s="3">
        <f t="shared" si="3"/>
        <v>2.9992766951668533E-4</v>
      </c>
      <c r="L17" s="4">
        <f t="shared" si="9"/>
        <v>3.5229834670043898</v>
      </c>
      <c r="M17" s="4">
        <v>3.5229981576543694</v>
      </c>
    </row>
    <row r="18" spans="1:13">
      <c r="A18" s="11">
        <v>0.1</v>
      </c>
      <c r="C18" s="6">
        <f t="shared" si="4"/>
        <v>1.5000000000000002</v>
      </c>
      <c r="D18" s="6">
        <f t="shared" si="0"/>
        <v>51.5</v>
      </c>
      <c r="E18" s="6">
        <f t="shared" si="1"/>
        <v>1.5000000000000002</v>
      </c>
      <c r="F18" s="12">
        <f t="shared" si="5"/>
        <v>0.4563106796116505</v>
      </c>
      <c r="G18" s="3">
        <f t="shared" si="6"/>
        <v>2.9126213592233014E-2</v>
      </c>
      <c r="H18" s="3">
        <f t="shared" si="2"/>
        <v>-0.4563106796116505</v>
      </c>
      <c r="I18" s="3">
        <f t="shared" si="7"/>
        <v>0.22815533956350847</v>
      </c>
      <c r="J18" s="3">
        <f t="shared" si="8"/>
        <v>-0.22815534004814203</v>
      </c>
      <c r="K18" s="3">
        <f t="shared" si="3"/>
        <v>2.7915202966774348E-4</v>
      </c>
      <c r="L18" s="4">
        <f t="shared" si="9"/>
        <v>3.5541592101194928</v>
      </c>
      <c r="M18" s="4">
        <v>3.5541740124452144</v>
      </c>
    </row>
    <row r="19" spans="1:13">
      <c r="C19" s="6">
        <f t="shared" si="4"/>
        <v>1.6000000000000003</v>
      </c>
      <c r="D19" s="6">
        <f t="shared" si="0"/>
        <v>51.6</v>
      </c>
      <c r="E19" s="6">
        <f t="shared" si="1"/>
        <v>1.6000000000000003</v>
      </c>
      <c r="F19" s="12">
        <f t="shared" si="5"/>
        <v>0.45348837209302323</v>
      </c>
      <c r="G19" s="3">
        <f t="shared" si="6"/>
        <v>3.1007751937984503E-2</v>
      </c>
      <c r="H19" s="3">
        <f t="shared" si="2"/>
        <v>-0.45348837209302323</v>
      </c>
      <c r="I19" s="3">
        <f t="shared" si="7"/>
        <v>0.22674418580672054</v>
      </c>
      <c r="J19" s="3">
        <f t="shared" si="8"/>
        <v>-0.22674418628630269</v>
      </c>
      <c r="K19" s="3">
        <f t="shared" si="3"/>
        <v>2.609032714755103E-4</v>
      </c>
      <c r="L19" s="4">
        <f t="shared" si="9"/>
        <v>3.5835204752314995</v>
      </c>
      <c r="M19" s="4">
        <v>3.5835353866434696</v>
      </c>
    </row>
    <row r="20" spans="1:13">
      <c r="C20" s="6">
        <f t="shared" si="4"/>
        <v>1.7000000000000004</v>
      </c>
      <c r="D20" s="6">
        <f t="shared" si="0"/>
        <v>51.7</v>
      </c>
      <c r="E20" s="6">
        <f t="shared" si="1"/>
        <v>1.7000000000000004</v>
      </c>
      <c r="F20" s="12">
        <f t="shared" si="5"/>
        <v>0.45067698259187622</v>
      </c>
      <c r="G20" s="3">
        <f t="shared" si="6"/>
        <v>3.2882011605415866E-2</v>
      </c>
      <c r="H20" s="3">
        <f t="shared" si="2"/>
        <v>-0.45067698259187622</v>
      </c>
      <c r="I20" s="3">
        <f t="shared" si="7"/>
        <v>0.22533849105869444</v>
      </c>
      <c r="J20" s="3">
        <f t="shared" si="8"/>
        <v>-0.22533849153318178</v>
      </c>
      <c r="K20" s="3">
        <f t="shared" si="3"/>
        <v>2.4475015824514806E-4</v>
      </c>
      <c r="L20" s="4">
        <f t="shared" si="9"/>
        <v>3.6112770187282059</v>
      </c>
      <c r="M20" s="4">
        <v>3.6112920373830408</v>
      </c>
    </row>
    <row r="21" spans="1:13">
      <c r="C21" s="6">
        <f t="shared" si="4"/>
        <v>1.8000000000000005</v>
      </c>
      <c r="D21" s="6">
        <f t="shared" si="0"/>
        <v>51.8</v>
      </c>
      <c r="E21" s="6">
        <f t="shared" si="1"/>
        <v>1.8000000000000005</v>
      </c>
      <c r="F21" s="12">
        <f t="shared" si="5"/>
        <v>0.44787644787644787</v>
      </c>
      <c r="G21" s="3">
        <f t="shared" si="6"/>
        <v>3.4749034749034763E-2</v>
      </c>
      <c r="H21" s="3">
        <f t="shared" si="2"/>
        <v>-0.44787644787644787</v>
      </c>
      <c r="I21" s="3">
        <f t="shared" si="7"/>
        <v>0.2239382237035496</v>
      </c>
      <c r="J21" s="3">
        <f t="shared" si="8"/>
        <v>-0.22393822417289827</v>
      </c>
      <c r="K21" s="3">
        <f t="shared" si="3"/>
        <v>2.30353647263256E-4</v>
      </c>
      <c r="L21" s="4">
        <f t="shared" si="9"/>
        <v>3.6376049070328942</v>
      </c>
      <c r="M21" s="4">
        <v>3.637620031644448</v>
      </c>
    </row>
    <row r="22" spans="1:13">
      <c r="C22" s="6">
        <f t="shared" si="4"/>
        <v>1.9000000000000006</v>
      </c>
      <c r="D22" s="6">
        <f t="shared" si="0"/>
        <v>51.9</v>
      </c>
      <c r="E22" s="6">
        <f t="shared" si="1"/>
        <v>1.9000000000000006</v>
      </c>
      <c r="F22" s="12">
        <f t="shared" si="5"/>
        <v>0.44508670520231208</v>
      </c>
      <c r="G22" s="3">
        <f t="shared" si="6"/>
        <v>3.6608863198458588E-2</v>
      </c>
      <c r="H22" s="3">
        <f t="shared" si="2"/>
        <v>-0.44508670520231208</v>
      </c>
      <c r="I22" s="3">
        <f t="shared" si="7"/>
        <v>0.22254335236907333</v>
      </c>
      <c r="J22" s="3">
        <f t="shared" si="8"/>
        <v>-0.22254335283323876</v>
      </c>
      <c r="K22" s="3">
        <f t="shared" si="3"/>
        <v>2.1744365352905151E-4</v>
      </c>
      <c r="L22" s="4">
        <f t="shared" si="9"/>
        <v>3.662653263452933</v>
      </c>
      <c r="M22" s="4">
        <v>3.6626684931585389</v>
      </c>
    </row>
    <row r="23" spans="1:13">
      <c r="C23" s="6">
        <f t="shared" si="4"/>
        <v>2.0000000000000004</v>
      </c>
      <c r="D23" s="6">
        <f t="shared" si="0"/>
        <v>52</v>
      </c>
      <c r="E23" s="6">
        <f t="shared" si="1"/>
        <v>2.0000000000000004</v>
      </c>
      <c r="F23" s="12">
        <f t="shared" si="5"/>
        <v>0.44230769230769229</v>
      </c>
      <c r="G23" s="3">
        <f t="shared" si="6"/>
        <v>3.8461538461538471E-2</v>
      </c>
      <c r="H23" s="3">
        <f t="shared" si="2"/>
        <v>-0.44230769230769229</v>
      </c>
      <c r="I23" s="3">
        <f t="shared" si="7"/>
        <v>0.22115384592437753</v>
      </c>
      <c r="J23" s="3">
        <f t="shared" si="8"/>
        <v>-0.22115384638331476</v>
      </c>
      <c r="K23" s="3">
        <f t="shared" si="3"/>
        <v>2.0580246344415604E-4</v>
      </c>
      <c r="L23" s="4">
        <f t="shared" si="9"/>
        <v>3.6865494310614366</v>
      </c>
      <c r="M23" s="4">
        <v>3.6865647653254596</v>
      </c>
    </row>
    <row r="24" spans="1:13">
      <c r="C24" s="6">
        <f t="shared" si="4"/>
        <v>2.1000000000000005</v>
      </c>
      <c r="D24" s="6">
        <f t="shared" si="0"/>
        <v>52.1</v>
      </c>
      <c r="E24" s="6">
        <f t="shared" si="1"/>
        <v>2.1000000000000005</v>
      </c>
      <c r="F24" s="12">
        <f t="shared" si="5"/>
        <v>0.43953934740882916</v>
      </c>
      <c r="G24" s="3">
        <f t="shared" si="6"/>
        <v>4.0307101727447225E-2</v>
      </c>
      <c r="H24" s="3">
        <f t="shared" si="2"/>
        <v>-0.43953934740882916</v>
      </c>
      <c r="I24" s="3">
        <f t="shared" si="7"/>
        <v>0.21976967347758294</v>
      </c>
      <c r="J24" s="3">
        <f t="shared" si="8"/>
        <v>-0.21976967393124622</v>
      </c>
      <c r="K24" s="3">
        <f t="shared" si="3"/>
        <v>1.9525269131642417E-4</v>
      </c>
      <c r="L24" s="4">
        <f t="shared" si="9"/>
        <v>3.70940297119808</v>
      </c>
      <c r="M24" s="4">
        <v>3.7094184097413216</v>
      </c>
    </row>
    <row r="25" spans="1:13">
      <c r="C25" s="6">
        <f t="shared" si="4"/>
        <v>2.2000000000000006</v>
      </c>
      <c r="D25" s="6">
        <f t="shared" si="0"/>
        <v>52.2</v>
      </c>
      <c r="E25" s="6">
        <f t="shared" si="1"/>
        <v>2.2000000000000006</v>
      </c>
      <c r="F25" s="12">
        <f t="shared" si="5"/>
        <v>0.43678160919540227</v>
      </c>
      <c r="G25" s="3">
        <f t="shared" si="6"/>
        <v>4.2145593869731809E-2</v>
      </c>
      <c r="H25" s="3">
        <f t="shared" si="2"/>
        <v>-0.43678160919540227</v>
      </c>
      <c r="I25" s="3">
        <f t="shared" si="7"/>
        <v>0.21839080437352959</v>
      </c>
      <c r="J25" s="3">
        <f t="shared" si="8"/>
        <v>-0.21839080482187267</v>
      </c>
      <c r="K25" s="3">
        <f t="shared" si="3"/>
        <v>1.8564839757679447E-4</v>
      </c>
      <c r="L25" s="4">
        <f t="shared" si="9"/>
        <v>3.7313087950322701</v>
      </c>
      <c r="M25" s="4">
        <v>3.7313243377794318</v>
      </c>
    </row>
    <row r="26" spans="1:13">
      <c r="C26" s="6">
        <f t="shared" si="4"/>
        <v>2.3000000000000007</v>
      </c>
      <c r="D26" s="6">
        <f t="shared" si="0"/>
        <v>52.3</v>
      </c>
      <c r="E26" s="6">
        <f t="shared" si="1"/>
        <v>2.3000000000000007</v>
      </c>
      <c r="F26" s="12">
        <f t="shared" si="5"/>
        <v>0.43403441682600385</v>
      </c>
      <c r="G26" s="3">
        <f t="shared" si="6"/>
        <v>4.3977055449330803E-2</v>
      </c>
      <c r="H26" s="3">
        <f t="shared" si="2"/>
        <v>-0.43403441682600385</v>
      </c>
      <c r="I26" s="3">
        <f t="shared" si="7"/>
        <v>0.21701720819151393</v>
      </c>
      <c r="J26" s="3">
        <f t="shared" si="8"/>
        <v>-0.21701720863448992</v>
      </c>
      <c r="K26" s="3">
        <f t="shared" si="3"/>
        <v>1.7686844524847367E-4</v>
      </c>
      <c r="L26" s="4">
        <f t="shared" si="9"/>
        <v>3.7523496418039555</v>
      </c>
      <c r="M26" s="4">
        <v>3.7523652888441612</v>
      </c>
    </row>
    <row r="27" spans="1:13">
      <c r="C27" s="6">
        <f t="shared" si="4"/>
        <v>2.4000000000000008</v>
      </c>
      <c r="D27" s="6">
        <f t="shared" si="0"/>
        <v>52.4</v>
      </c>
      <c r="E27" s="6">
        <f t="shared" si="1"/>
        <v>2.4000000000000008</v>
      </c>
      <c r="F27" s="12">
        <f t="shared" si="5"/>
        <v>0.43129770992366412</v>
      </c>
      <c r="G27" s="3">
        <f t="shared" si="6"/>
        <v>4.5801526717557266E-2</v>
      </c>
      <c r="H27" s="3">
        <f t="shared" si="2"/>
        <v>-0.43129770992366412</v>
      </c>
      <c r="I27" s="3">
        <f t="shared" si="7"/>
        <v>0.21564885474305134</v>
      </c>
      <c r="J27" s="3">
        <f t="shared" si="8"/>
        <v>-0.21564885518061278</v>
      </c>
      <c r="K27" s="3">
        <f t="shared" si="3"/>
        <v>1.6881146580405987E-4</v>
      </c>
      <c r="L27" s="4">
        <f t="shared" si="9"/>
        <v>3.7725980590947059</v>
      </c>
      <c r="M27" s="4">
        <v>3.7726138106513525</v>
      </c>
    </row>
    <row r="28" spans="1:13">
      <c r="C28" s="6">
        <f t="shared" si="4"/>
        <v>2.5000000000000009</v>
      </c>
      <c r="D28" s="6">
        <f t="shared" si="0"/>
        <v>52.5</v>
      </c>
      <c r="E28" s="6">
        <f t="shared" si="1"/>
        <v>2.5000000000000009</v>
      </c>
      <c r="F28" s="12">
        <f t="shared" si="5"/>
        <v>0.42857142857142855</v>
      </c>
      <c r="G28" s="3">
        <f t="shared" si="6"/>
        <v>4.7619047619047637E-2</v>
      </c>
      <c r="H28" s="3">
        <f t="shared" si="2"/>
        <v>-0.42857142857142855</v>
      </c>
      <c r="I28" s="3">
        <f t="shared" si="7"/>
        <v>0.2142857140696649</v>
      </c>
      <c r="J28" s="3">
        <f t="shared" si="8"/>
        <v>-0.21428571450176365</v>
      </c>
      <c r="K28" s="3">
        <f t="shared" si="3"/>
        <v>1.6139199890092062E-4</v>
      </c>
      <c r="L28" s="4">
        <f t="shared" si="9"/>
        <v>3.792117999473374</v>
      </c>
      <c r="M28" s="4">
        <v>3.7921338558809317</v>
      </c>
    </row>
    <row r="29" spans="1:13">
      <c r="C29" s="6">
        <f t="shared" si="4"/>
        <v>2.600000000000001</v>
      </c>
      <c r="D29" s="6">
        <f t="shared" si="0"/>
        <v>52.6</v>
      </c>
      <c r="E29" s="6">
        <f t="shared" si="1"/>
        <v>2.600000000000001</v>
      </c>
      <c r="F29" s="12">
        <f t="shared" si="5"/>
        <v>0.42585551330798477</v>
      </c>
      <c r="G29" s="3">
        <f t="shared" si="6"/>
        <v>4.9429657794676826E-2</v>
      </c>
      <c r="H29" s="3">
        <f t="shared" si="2"/>
        <v>-0.42585551330798477</v>
      </c>
      <c r="I29" s="3">
        <f t="shared" si="7"/>
        <v>0.21292775644069872</v>
      </c>
      <c r="J29" s="3">
        <f t="shared" si="8"/>
        <v>-0.21292775686728604</v>
      </c>
      <c r="K29" s="3">
        <f t="shared" si="3"/>
        <v>1.5453749968230568E-4</v>
      </c>
      <c r="L29" s="4">
        <f t="shared" si="9"/>
        <v>3.8109661186405046</v>
      </c>
      <c r="M29" s="4">
        <v>3.8109820803264789</v>
      </c>
    </row>
    <row r="30" spans="1:13">
      <c r="C30" s="6">
        <f t="shared" si="4"/>
        <v>2.7000000000000011</v>
      </c>
      <c r="D30" s="6">
        <f t="shared" si="0"/>
        <v>52.7</v>
      </c>
      <c r="E30" s="6">
        <f t="shared" si="1"/>
        <v>2.7000000000000011</v>
      </c>
      <c r="F30" s="12">
        <f t="shared" si="5"/>
        <v>0.42314990512333961</v>
      </c>
      <c r="G30" s="3">
        <f t="shared" si="6"/>
        <v>5.1233396584440247E-2</v>
      </c>
      <c r="H30" s="3">
        <f t="shared" si="2"/>
        <v>-0.42314990512333961</v>
      </c>
      <c r="I30" s="3">
        <f t="shared" si="7"/>
        <v>0.21157495235115659</v>
      </c>
      <c r="J30" s="3">
        <f t="shared" si="8"/>
        <v>-0.21157495277218302</v>
      </c>
      <c r="K30" s="3">
        <f t="shared" si="3"/>
        <v>1.4818599509896016E-4</v>
      </c>
      <c r="L30" s="4">
        <f t="shared" si="9"/>
        <v>3.8291928391275794</v>
      </c>
      <c r="M30" s="4">
        <v>3.8292089065983239</v>
      </c>
    </row>
    <row r="31" spans="1:13">
      <c r="C31" s="6">
        <f t="shared" si="4"/>
        <v>2.8000000000000012</v>
      </c>
      <c r="D31" s="6">
        <f t="shared" si="0"/>
        <v>52.800000000000004</v>
      </c>
      <c r="E31" s="6">
        <f t="shared" si="1"/>
        <v>2.8000000000000012</v>
      </c>
      <c r="F31" s="12">
        <f t="shared" si="5"/>
        <v>0.42045454545454541</v>
      </c>
      <c r="G31" s="3">
        <f t="shared" si="6"/>
        <v>5.3030303030303046E-2</v>
      </c>
      <c r="H31" s="3">
        <f t="shared" si="2"/>
        <v>-0.42045454545454541</v>
      </c>
      <c r="I31" s="3">
        <f t="shared" si="7"/>
        <v>0.21022727251956499</v>
      </c>
      <c r="J31" s="3">
        <f t="shared" si="8"/>
        <v>-0.21022727293498042</v>
      </c>
      <c r="K31" s="3">
        <f t="shared" si="3"/>
        <v>1.4228423124879389E-4</v>
      </c>
      <c r="L31" s="4">
        <f t="shared" si="9"/>
        <v>3.8468432282439249</v>
      </c>
      <c r="M31" s="4">
        <v>3.8468594020734028</v>
      </c>
    </row>
    <row r="32" spans="1:13">
      <c r="C32" s="6">
        <f t="shared" si="4"/>
        <v>2.9000000000000012</v>
      </c>
      <c r="D32" s="6">
        <f t="shared" si="0"/>
        <v>52.9</v>
      </c>
      <c r="E32" s="6">
        <f t="shared" si="1"/>
        <v>2.9000000000000012</v>
      </c>
      <c r="F32" s="12">
        <f t="shared" si="5"/>
        <v>0.41776937618147447</v>
      </c>
      <c r="G32" s="3">
        <f t="shared" si="6"/>
        <v>5.4820415879017037E-2</v>
      </c>
      <c r="H32" s="3">
        <f t="shared" si="2"/>
        <v>-0.41776937618147447</v>
      </c>
      <c r="I32" s="3">
        <f t="shared" si="7"/>
        <v>0.20888468788586043</v>
      </c>
      <c r="J32" s="3">
        <f t="shared" si="8"/>
        <v>-0.20888468829561405</v>
      </c>
      <c r="K32" s="3">
        <f t="shared" si="3"/>
        <v>1.367861960924234E-4</v>
      </c>
      <c r="L32" s="4">
        <f t="shared" si="9"/>
        <v>3.8639577276405559</v>
      </c>
      <c r="M32" s="4">
        <v>3.8639740084614229</v>
      </c>
    </row>
    <row r="33" spans="3:13">
      <c r="C33" s="6">
        <f t="shared" si="4"/>
        <v>3.0000000000000013</v>
      </c>
      <c r="D33" s="6">
        <f t="shared" si="0"/>
        <v>53</v>
      </c>
      <c r="E33" s="6">
        <f t="shared" si="1"/>
        <v>3.0000000000000013</v>
      </c>
      <c r="F33" s="12">
        <f t="shared" si="5"/>
        <v>0.41509433962264153</v>
      </c>
      <c r="G33" s="3">
        <f t="shared" si="6"/>
        <v>5.6603773584905683E-2</v>
      </c>
      <c r="H33" s="3">
        <f t="shared" si="2"/>
        <v>-0.41509433962264153</v>
      </c>
      <c r="I33" s="3">
        <f t="shared" si="7"/>
        <v>0.20754716960930056</v>
      </c>
      <c r="J33" s="3">
        <f t="shared" si="8"/>
        <v>-0.20754717001334097</v>
      </c>
      <c r="K33" s="3">
        <f t="shared" si="3"/>
        <v>1.3165193193475852E-4</v>
      </c>
      <c r="L33" s="4">
        <f t="shared" si="9"/>
        <v>3.8805727634287916</v>
      </c>
      <c r="M33" s="4">
        <v>3.8805891519252134</v>
      </c>
    </row>
    <row r="34" spans="3:13">
      <c r="C34" s="6">
        <f t="shared" si="4"/>
        <v>3.1000000000000014</v>
      </c>
      <c r="D34" s="6">
        <f t="shared" si="0"/>
        <v>53.1</v>
      </c>
      <c r="E34" s="6">
        <f t="shared" si="1"/>
        <v>3.1000000000000014</v>
      </c>
      <c r="F34" s="12">
        <f t="shared" si="5"/>
        <v>0.41242937853107342</v>
      </c>
      <c r="G34" s="3">
        <f t="shared" si="6"/>
        <v>5.8380414312617729E-2</v>
      </c>
      <c r="H34" s="3">
        <f t="shared" si="2"/>
        <v>-0.41242937853107342</v>
      </c>
      <c r="I34" s="3">
        <f t="shared" si="7"/>
        <v>0.20621468906639923</v>
      </c>
      <c r="J34" s="3">
        <f t="shared" si="8"/>
        <v>-0.20621468946467419</v>
      </c>
      <c r="K34" s="3">
        <f t="shared" si="3"/>
        <v>1.2684657361869411E-4</v>
      </c>
      <c r="L34" s="4">
        <f t="shared" si="9"/>
        <v>3.8967212594520384</v>
      </c>
      <c r="M34" s="4">
        <v>3.8967377563538919</v>
      </c>
    </row>
    <row r="35" spans="3:13">
      <c r="C35" s="6">
        <f t="shared" si="4"/>
        <v>3.2000000000000015</v>
      </c>
      <c r="D35" s="6">
        <f t="shared" si="0"/>
        <v>53.2</v>
      </c>
      <c r="E35" s="6">
        <f t="shared" si="1"/>
        <v>3.2000000000000015</v>
      </c>
      <c r="F35" s="12">
        <f t="shared" si="5"/>
        <v>0.40977443609022551</v>
      </c>
      <c r="G35" s="3">
        <f t="shared" si="6"/>
        <v>6.0150375939849648E-2</v>
      </c>
      <c r="H35" s="3">
        <f t="shared" si="2"/>
        <v>-0.40977443609022551</v>
      </c>
      <c r="I35" s="3">
        <f t="shared" si="7"/>
        <v>0.20488721784888442</v>
      </c>
      <c r="J35" s="3">
        <f t="shared" si="8"/>
        <v>-0.2048872182413411</v>
      </c>
      <c r="K35" s="3">
        <f t="shared" si="3"/>
        <v>1.2233956402706372E-4</v>
      </c>
      <c r="L35" s="4">
        <f t="shared" si="9"/>
        <v>3.912433071500288</v>
      </c>
      <c r="M35" s="4">
        <v>3.9124496775784774</v>
      </c>
    </row>
    <row r="36" spans="3:13">
      <c r="C36" s="6">
        <f t="shared" si="4"/>
        <v>3.3000000000000016</v>
      </c>
      <c r="D36" s="6">
        <f t="shared" si="0"/>
        <v>53.300000000000004</v>
      </c>
      <c r="E36" s="6">
        <f t="shared" si="1"/>
        <v>3.3000000000000016</v>
      </c>
      <c r="F36" s="12">
        <f t="shared" si="5"/>
        <v>0.40712945590994365</v>
      </c>
      <c r="G36" s="3">
        <f t="shared" si="6"/>
        <v>6.1913696060037549E-2</v>
      </c>
      <c r="H36" s="3">
        <f t="shared" si="2"/>
        <v>-0.40712945590994365</v>
      </c>
      <c r="I36" s="3">
        <f t="shared" si="7"/>
        <v>0.20356472776167947</v>
      </c>
      <c r="J36" s="3">
        <f t="shared" si="8"/>
        <v>-0.20356472814826418</v>
      </c>
      <c r="K36" s="3">
        <f t="shared" si="3"/>
        <v>1.1810400997441101E-4</v>
      </c>
      <c r="L36" s="4">
        <f t="shared" si="9"/>
        <v>3.9277353565762034</v>
      </c>
      <c r="M36" s="4">
        <v>3.927752072638814</v>
      </c>
    </row>
    <row r="37" spans="3:13">
      <c r="C37" s="6">
        <f t="shared" si="4"/>
        <v>3.4000000000000017</v>
      </c>
      <c r="D37" s="6">
        <f t="shared" si="0"/>
        <v>53.4</v>
      </c>
      <c r="E37" s="6">
        <f t="shared" si="1"/>
        <v>3.4000000000000017</v>
      </c>
      <c r="F37" s="12">
        <f t="shared" si="5"/>
        <v>0.4044943820224719</v>
      </c>
      <c r="G37" s="3">
        <f t="shared" si="6"/>
        <v>6.3670411985018757E-2</v>
      </c>
      <c r="H37" s="3">
        <f t="shared" si="2"/>
        <v>-0.4044943820224719</v>
      </c>
      <c r="I37" s="3">
        <f t="shared" si="7"/>
        <v>0.20224719082090672</v>
      </c>
      <c r="J37" s="3">
        <f t="shared" si="8"/>
        <v>-0.20224719120156517</v>
      </c>
      <c r="K37" s="3">
        <f t="shared" si="3"/>
        <v>1.1411615008400516E-4</v>
      </c>
      <c r="L37" s="4">
        <f t="shared" si="9"/>
        <v>3.9426528884825038</v>
      </c>
      <c r="M37" s="4">
        <v>3.9426697153717045</v>
      </c>
    </row>
    <row r="38" spans="3:13">
      <c r="C38" s="6">
        <f t="shared" si="4"/>
        <v>3.5000000000000018</v>
      </c>
      <c r="D38" s="6">
        <f t="shared" si="0"/>
        <v>53.5</v>
      </c>
      <c r="E38" s="6">
        <f t="shared" si="1"/>
        <v>3.5000000000000018</v>
      </c>
      <c r="F38" s="12">
        <f t="shared" si="5"/>
        <v>0.40186915887850466</v>
      </c>
      <c r="G38" s="3">
        <f t="shared" si="6"/>
        <v>6.5420560747663586E-2</v>
      </c>
      <c r="H38" s="3">
        <f t="shared" si="2"/>
        <v>-0.40186915887850466</v>
      </c>
      <c r="I38" s="3">
        <f t="shared" si="7"/>
        <v>0.20093457925191383</v>
      </c>
      <c r="J38" s="3">
        <f t="shared" si="8"/>
        <v>-0.20093457962659084</v>
      </c>
      <c r="K38" s="3">
        <f t="shared" si="3"/>
        <v>1.1035491261675301E-4</v>
      </c>
      <c r="L38" s="4">
        <f t="shared" si="9"/>
        <v>3.95720832879269</v>
      </c>
      <c r="M38" s="4">
        <v>3.9572252673821238</v>
      </c>
    </row>
    <row r="39" spans="3:13">
      <c r="C39" s="6">
        <f t="shared" si="4"/>
        <v>3.6000000000000019</v>
      </c>
      <c r="D39" s="6">
        <f t="shared" si="0"/>
        <v>53.6</v>
      </c>
      <c r="E39" s="6">
        <f t="shared" si="1"/>
        <v>3.6000000000000019</v>
      </c>
      <c r="F39" s="12">
        <f t="shared" si="5"/>
        <v>0.39925373134328357</v>
      </c>
      <c r="G39" s="3">
        <f t="shared" si="6"/>
        <v>6.7164179104477639E-2</v>
      </c>
      <c r="H39" s="3">
        <f t="shared" si="2"/>
        <v>-0.39925373134328357</v>
      </c>
      <c r="I39" s="3">
        <f t="shared" si="7"/>
        <v>0.19962686548732195</v>
      </c>
      <c r="J39" s="3">
        <f t="shared" si="8"/>
        <v>-0.19962686585596162</v>
      </c>
      <c r="K39" s="3">
        <f t="shared" si="3"/>
        <v>1.0680154602884379E-4</v>
      </c>
      <c r="L39" s="4">
        <f t="shared" si="9"/>
        <v>3.971422460538399</v>
      </c>
      <c r="M39" s="4">
        <v>3.9714395117311541</v>
      </c>
    </row>
    <row r="40" spans="3:13">
      <c r="C40" s="6">
        <f t="shared" si="4"/>
        <v>3.700000000000002</v>
      </c>
      <c r="D40" s="6">
        <f t="shared" si="0"/>
        <v>53.7</v>
      </c>
      <c r="E40" s="6">
        <f t="shared" si="1"/>
        <v>3.700000000000002</v>
      </c>
      <c r="F40" s="12">
        <f t="shared" si="5"/>
        <v>0.39664804469273734</v>
      </c>
      <c r="G40" s="3">
        <f t="shared" si="6"/>
        <v>6.8901303538175085E-2</v>
      </c>
      <c r="H40" s="3">
        <f t="shared" si="2"/>
        <v>-0.39664804469273734</v>
      </c>
      <c r="I40" s="3">
        <f t="shared" si="7"/>
        <v>0.19832402216509587</v>
      </c>
      <c r="J40" s="3">
        <f t="shared" si="8"/>
        <v>-0.19832402252764147</v>
      </c>
      <c r="K40" s="3">
        <f t="shared" si="3"/>
        <v>1.0343930869725904E-4</v>
      </c>
      <c r="L40" s="4">
        <f t="shared" si="9"/>
        <v>3.9853143905828921</v>
      </c>
      <c r="M40" s="4">
        <v>3.985331555309704</v>
      </c>
    </row>
    <row r="41" spans="3:13">
      <c r="C41" s="6">
        <f t="shared" si="4"/>
        <v>3.800000000000002</v>
      </c>
      <c r="D41" s="6">
        <f t="shared" si="0"/>
        <v>53.800000000000004</v>
      </c>
      <c r="E41" s="6">
        <f t="shared" si="1"/>
        <v>3.800000000000002</v>
      </c>
      <c r="F41" s="12">
        <f t="shared" si="5"/>
        <v>0.39405204460966536</v>
      </c>
      <c r="G41" s="3">
        <f t="shared" si="6"/>
        <v>7.0631970260223081E-2</v>
      </c>
      <c r="H41" s="3">
        <f t="shared" si="2"/>
        <v>-0.39405204460966536</v>
      </c>
      <c r="I41" s="3">
        <f t="shared" si="7"/>
        <v>0.19702602212663564</v>
      </c>
      <c r="J41" s="3">
        <f t="shared" si="8"/>
        <v>-0.19702602248302972</v>
      </c>
      <c r="K41" s="3">
        <f t="shared" si="3"/>
        <v>1.0025320706236185E-4</v>
      </c>
      <c r="L41" s="4">
        <f t="shared" si="9"/>
        <v>3.9989017255685391</v>
      </c>
      <c r="M41" s="4">
        <v>3.9989190047864849</v>
      </c>
    </row>
    <row r="42" spans="3:13">
      <c r="C42" s="6">
        <f t="shared" si="4"/>
        <v>3.9000000000000021</v>
      </c>
      <c r="D42" s="6">
        <f t="shared" si="0"/>
        <v>53.900000000000006</v>
      </c>
      <c r="E42" s="6">
        <f t="shared" si="1"/>
        <v>3.9000000000000021</v>
      </c>
      <c r="F42" s="12">
        <f t="shared" si="5"/>
        <v>0.39146567717996283</v>
      </c>
      <c r="G42" s="3">
        <f t="shared" si="6"/>
        <v>7.2356215213358097E-2</v>
      </c>
      <c r="H42" s="3">
        <f t="shared" si="2"/>
        <v>-0.39146567717996283</v>
      </c>
      <c r="I42" s="3">
        <f t="shared" si="7"/>
        <v>0.19573283841488928</v>
      </c>
      <c r="J42" s="3">
        <f t="shared" si="8"/>
        <v>-0.19573283876507355</v>
      </c>
      <c r="K42" s="3">
        <f t="shared" si="3"/>
        <v>9.722977360954177E-5</v>
      </c>
      <c r="L42" s="4">
        <f t="shared" si="9"/>
        <v>4.01220072546114</v>
      </c>
      <c r="M42" s="4">
        <v>4.0122181201523235</v>
      </c>
    </row>
    <row r="43" spans="3:13">
      <c r="C43" s="6">
        <f t="shared" si="4"/>
        <v>4.0000000000000018</v>
      </c>
      <c r="D43" s="6">
        <f t="shared" si="0"/>
        <v>54</v>
      </c>
      <c r="E43" s="6">
        <f t="shared" si="1"/>
        <v>4.0000000000000018</v>
      </c>
      <c r="F43" s="12">
        <f t="shared" si="5"/>
        <v>0.3888888888888889</v>
      </c>
      <c r="G43" s="3">
        <f t="shared" si="6"/>
        <v>7.4074074074074112E-2</v>
      </c>
      <c r="H43" s="3">
        <f t="shared" si="2"/>
        <v>-0.3888888888888889</v>
      </c>
      <c r="I43" s="3">
        <f t="shared" si="7"/>
        <v>0.19444444427248678</v>
      </c>
      <c r="J43" s="3">
        <f t="shared" si="8"/>
        <v>-0.19444444461640212</v>
      </c>
      <c r="K43" s="3">
        <f t="shared" si="3"/>
        <v>9.4356877803444816E-5</v>
      </c>
      <c r="L43" s="4">
        <f t="shared" si="9"/>
        <v>4.0252264380192608</v>
      </c>
      <c r="M43" s="4">
        <v>4.02524394919004</v>
      </c>
    </row>
    <row r="44" spans="3:13">
      <c r="C44" s="6">
        <f t="shared" si="4"/>
        <v>4.1000000000000014</v>
      </c>
      <c r="D44" s="6">
        <f t="shared" si="0"/>
        <v>54.1</v>
      </c>
      <c r="E44" s="6">
        <f t="shared" si="1"/>
        <v>4.1000000000000014</v>
      </c>
      <c r="F44" s="12">
        <f t="shared" si="5"/>
        <v>0.38632162661737518</v>
      </c>
      <c r="G44" s="3">
        <f t="shared" si="6"/>
        <v>7.5785582255083209E-2</v>
      </c>
      <c r="H44" s="3">
        <f t="shared" si="2"/>
        <v>-0.38632162661737518</v>
      </c>
      <c r="I44" s="3">
        <f t="shared" si="7"/>
        <v>0.19316081313989439</v>
      </c>
      <c r="J44" s="3">
        <f t="shared" si="8"/>
        <v>-0.19316081347748079</v>
      </c>
      <c r="K44" s="3">
        <f t="shared" si="3"/>
        <v>9.1623564413952086E-5</v>
      </c>
      <c r="L44" s="4">
        <f t="shared" si="9"/>
        <v>4.0379928169563621</v>
      </c>
      <c r="M44" s="4">
        <v>4.0380104456365125</v>
      </c>
    </row>
    <row r="45" spans="3:13">
      <c r="C45" s="6">
        <f t="shared" si="4"/>
        <v>4.2000000000000011</v>
      </c>
      <c r="D45" s="6">
        <f t="shared" si="0"/>
        <v>54.2</v>
      </c>
      <c r="E45" s="6">
        <f t="shared" si="1"/>
        <v>4.2000000000000011</v>
      </c>
      <c r="F45" s="12">
        <f t="shared" si="5"/>
        <v>0.38376383763837629</v>
      </c>
      <c r="G45" s="3">
        <f t="shared" si="6"/>
        <v>7.7490774907749096E-2</v>
      </c>
      <c r="H45" s="3">
        <f t="shared" si="2"/>
        <v>-0.38376383763837629</v>
      </c>
      <c r="I45" s="3">
        <f t="shared" si="7"/>
        <v>0.19188191865358986</v>
      </c>
      <c r="J45" s="3">
        <f t="shared" si="8"/>
        <v>-0.19188191898478643</v>
      </c>
      <c r="K45" s="3">
        <f t="shared" si="3"/>
        <v>8.9019914719157267E-5</v>
      </c>
      <c r="L45" s="4">
        <f t="shared" si="9"/>
        <v>4.0505128261062611</v>
      </c>
      <c r="M45" s="4">
        <v>4.0505305733483423</v>
      </c>
    </row>
    <row r="46" spans="3:13">
      <c r="C46" s="6">
        <f t="shared" si="4"/>
        <v>4.3000000000000007</v>
      </c>
      <c r="D46" s="6">
        <f t="shared" si="0"/>
        <v>54.3</v>
      </c>
      <c r="E46" s="6">
        <f t="shared" si="1"/>
        <v>4.3000000000000007</v>
      </c>
      <c r="F46" s="12">
        <f t="shared" si="5"/>
        <v>0.38121546961325969</v>
      </c>
      <c r="G46" s="3">
        <f t="shared" si="6"/>
        <v>7.9189686924493574E-2</v>
      </c>
      <c r="H46" s="3">
        <f t="shared" si="2"/>
        <v>-0.38121546961325969</v>
      </c>
      <c r="I46" s="3">
        <f t="shared" si="7"/>
        <v>0.19060773464425734</v>
      </c>
      <c r="J46" s="3">
        <f t="shared" si="8"/>
        <v>-0.19060773496900235</v>
      </c>
      <c r="K46" s="3">
        <f t="shared" si="3"/>
        <v>8.6536926900235289E-5</v>
      </c>
      <c r="L46" s="4">
        <f t="shared" si="9"/>
        <v>4.0627985315311888</v>
      </c>
      <c r="M46" s="4">
        <v>4.0628163984102272</v>
      </c>
    </row>
    <row r="47" spans="3:13">
      <c r="C47" s="6">
        <f t="shared" si="4"/>
        <v>4.4000000000000004</v>
      </c>
      <c r="D47" s="6">
        <f t="shared" si="0"/>
        <v>54.4</v>
      </c>
      <c r="E47" s="6">
        <f t="shared" si="1"/>
        <v>4.4000000000000004</v>
      </c>
      <c r="F47" s="12">
        <f t="shared" si="5"/>
        <v>0.37867647058823534</v>
      </c>
      <c r="G47" s="3">
        <f t="shared" si="6"/>
        <v>8.0882352941176475E-2</v>
      </c>
      <c r="H47" s="3">
        <f t="shared" si="2"/>
        <v>-0.37867647058823534</v>
      </c>
      <c r="I47" s="3">
        <f t="shared" si="7"/>
        <v>0.18933823513500225</v>
      </c>
      <c r="J47" s="3">
        <f t="shared" si="8"/>
        <v>-0.18933823545323308</v>
      </c>
      <c r="K47" s="3">
        <f t="shared" si="3"/>
        <v>8.4166412605495011E-5</v>
      </c>
      <c r="L47" s="4">
        <f t="shared" si="9"/>
        <v>4.0748611832059503</v>
      </c>
      <c r="M47" s="4">
        <v>4.0748791708188081</v>
      </c>
    </row>
    <row r="48" spans="3:13">
      <c r="C48" s="6">
        <f t="shared" si="4"/>
        <v>4.5</v>
      </c>
      <c r="D48" s="6">
        <f t="shared" si="0"/>
        <v>54.5</v>
      </c>
      <c r="E48" s="6">
        <f t="shared" si="1"/>
        <v>4.5</v>
      </c>
      <c r="F48" s="12">
        <f t="shared" si="5"/>
        <v>0.37614678899082571</v>
      </c>
      <c r="G48" s="3">
        <f t="shared" si="6"/>
        <v>8.2568807339449546E-2</v>
      </c>
      <c r="H48" s="3">
        <f t="shared" si="2"/>
        <v>-0.37614678899082571</v>
      </c>
      <c r="I48" s="3">
        <f t="shared" si="7"/>
        <v>0.18807339433958628</v>
      </c>
      <c r="J48" s="3">
        <f t="shared" si="8"/>
        <v>-0.18807339465123943</v>
      </c>
      <c r="K48" s="3">
        <f t="shared" si="3"/>
        <v>8.1900907192532235E-5</v>
      </c>
      <c r="L48" s="4">
        <f t="shared" si="9"/>
        <v>4.0867112876592557</v>
      </c>
      <c r="M48" s="4">
        <v>4.086729397124631</v>
      </c>
    </row>
    <row r="49" spans="3:13">
      <c r="C49" s="6">
        <f t="shared" si="4"/>
        <v>4.5999999999999996</v>
      </c>
      <c r="D49" s="6">
        <f t="shared" si="0"/>
        <v>54.6</v>
      </c>
      <c r="E49" s="6">
        <f t="shared" si="1"/>
        <v>4.5999999999999996</v>
      </c>
      <c r="F49" s="12">
        <f t="shared" si="5"/>
        <v>0.37362637362637358</v>
      </c>
      <c r="G49" s="3">
        <f t="shared" si="6"/>
        <v>8.4249084249084241E-2</v>
      </c>
      <c r="H49" s="3">
        <f t="shared" si="2"/>
        <v>-0.37362637362637358</v>
      </c>
      <c r="I49" s="3">
        <f t="shared" si="7"/>
        <v>0.18681318666068134</v>
      </c>
      <c r="J49" s="3">
        <f t="shared" si="8"/>
        <v>-0.18681318696569224</v>
      </c>
      <c r="K49" s="3">
        <f t="shared" si="3"/>
        <v>7.973359158585519E-5</v>
      </c>
      <c r="L49" s="4">
        <f t="shared" si="9"/>
        <v>4.0983586727461381</v>
      </c>
      <c r="M49" s="4">
        <v>4.098376905204244</v>
      </c>
    </row>
    <row r="50" spans="3:13">
      <c r="C50" s="6">
        <f t="shared" si="4"/>
        <v>4.6999999999999993</v>
      </c>
      <c r="D50" s="6">
        <f t="shared" si="0"/>
        <v>54.7</v>
      </c>
      <c r="E50" s="6">
        <f t="shared" si="1"/>
        <v>4.6999999999999993</v>
      </c>
      <c r="F50" s="12">
        <f t="shared" si="5"/>
        <v>0.37111517367458868</v>
      </c>
      <c r="G50" s="3">
        <f t="shared" si="6"/>
        <v>8.5923217550274211E-2</v>
      </c>
      <c r="H50" s="3">
        <f t="shared" si="2"/>
        <v>-0.37111517367458868</v>
      </c>
      <c r="I50" s="3">
        <f t="shared" si="7"/>
        <v>0.18555758668814273</v>
      </c>
      <c r="J50" s="3">
        <f t="shared" si="8"/>
        <v>-0.18555758698644595</v>
      </c>
      <c r="K50" s="3">
        <f t="shared" si="3"/>
        <v>7.7658224035256906E-5</v>
      </c>
      <c r="L50" s="4">
        <f t="shared" si="9"/>
        <v>4.1098125455503016</v>
      </c>
      <c r="M50" s="4">
        <v>4.1098309021627815</v>
      </c>
    </row>
    <row r="51" spans="3:13">
      <c r="C51" s="6">
        <f t="shared" si="4"/>
        <v>4.7999999999999989</v>
      </c>
      <c r="D51" s="6">
        <f t="shared" si="0"/>
        <v>54.8</v>
      </c>
      <c r="E51" s="6">
        <f t="shared" si="1"/>
        <v>4.7999999999999989</v>
      </c>
      <c r="F51" s="12">
        <f t="shared" si="5"/>
        <v>0.36861313868613144</v>
      </c>
      <c r="G51" s="3">
        <f t="shared" si="6"/>
        <v>8.7591240875912399E-2</v>
      </c>
      <c r="H51" s="3">
        <f t="shared" si="2"/>
        <v>-0.36861313868613144</v>
      </c>
      <c r="I51" s="3">
        <f t="shared" si="7"/>
        <v>0.18430656919730115</v>
      </c>
      <c r="J51" s="3">
        <f t="shared" si="8"/>
        <v>-0.18430656948883029</v>
      </c>
      <c r="K51" s="3">
        <f t="shared" si="3"/>
        <v>7.5669080343017392E-5</v>
      </c>
      <c r="L51" s="4">
        <f t="shared" si="9"/>
        <v>4.1210815442718918</v>
      </c>
      <c r="M51" s="4">
        <v>4.1211000262218374</v>
      </c>
    </row>
    <row r="52" spans="3:13">
      <c r="C52" s="6">
        <f t="shared" si="4"/>
        <v>4.8999999999999986</v>
      </c>
      <c r="D52" s="6">
        <f t="shared" si="0"/>
        <v>54.9</v>
      </c>
      <c r="E52" s="6">
        <f t="shared" si="1"/>
        <v>4.8999999999999986</v>
      </c>
      <c r="F52" s="12">
        <f t="shared" si="5"/>
        <v>0.36612021857923499</v>
      </c>
      <c r="G52" s="3">
        <f t="shared" si="6"/>
        <v>8.9253187613843321E-2</v>
      </c>
      <c r="H52" s="3">
        <f t="shared" si="2"/>
        <v>-0.36612021857923499</v>
      </c>
      <c r="I52" s="3">
        <f t="shared" si="7"/>
        <v>0.18306010914727366</v>
      </c>
      <c r="J52" s="3">
        <f t="shared" si="8"/>
        <v>-0.18306010943196133</v>
      </c>
      <c r="K52" s="3">
        <f t="shared" si="3"/>
        <v>7.3760901359798403E-5</v>
      </c>
      <c r="L52" s="4">
        <f t="shared" si="9"/>
        <v>4.132173784834106</v>
      </c>
      <c r="M52" s="4">
        <v>4.1321923933259361</v>
      </c>
    </row>
    <row r="53" spans="3:13">
      <c r="C53" s="6">
        <f t="shared" si="4"/>
        <v>4.9999999999999982</v>
      </c>
      <c r="D53" s="6">
        <f t="shared" si="0"/>
        <v>55</v>
      </c>
      <c r="E53" s="6">
        <f t="shared" si="1"/>
        <v>4.9999999999999982</v>
      </c>
      <c r="F53" s="12">
        <f t="shared" si="5"/>
        <v>0.36363636363636365</v>
      </c>
      <c r="G53" s="3">
        <f t="shared" si="6"/>
        <v>9.090909090909087E-2</v>
      </c>
      <c r="H53" s="3">
        <f t="shared" si="2"/>
        <v>-0.36363636363636365</v>
      </c>
      <c r="I53" s="3">
        <f t="shared" si="7"/>
        <v>0.18181818167929295</v>
      </c>
      <c r="J53" s="3">
        <f t="shared" si="8"/>
        <v>-0.1818181819570707</v>
      </c>
      <c r="K53" s="3">
        <f t="shared" si="3"/>
        <v>7.1928846739413577E-5</v>
      </c>
      <c r="L53" s="4">
        <f t="shared" si="9"/>
        <v>4.1430969028401012</v>
      </c>
      <c r="M53" s="4">
        <v>4.1431156390996211</v>
      </c>
    </row>
    <row r="54" spans="3:13">
      <c r="C54" s="6">
        <f t="shared" si="4"/>
        <v>5.0999999999999979</v>
      </c>
      <c r="D54" s="6">
        <f t="shared" si="0"/>
        <v>55.099999999999994</v>
      </c>
      <c r="E54" s="6">
        <f t="shared" si="1"/>
        <v>5.0999999999999979</v>
      </c>
      <c r="F54" s="12">
        <f t="shared" si="5"/>
        <v>0.36116152450090749</v>
      </c>
      <c r="G54" s="3">
        <f t="shared" si="6"/>
        <v>9.2558983666061675E-2</v>
      </c>
      <c r="H54" s="3">
        <f t="shared" si="2"/>
        <v>-0.36116152450090749</v>
      </c>
      <c r="I54" s="3">
        <f t="shared" si="7"/>
        <v>0.18058076211505453</v>
      </c>
      <c r="J54" s="3">
        <f t="shared" si="8"/>
        <v>-0.18058076238585297</v>
      </c>
      <c r="K54" s="3">
        <f t="shared" si="3"/>
        <v>7.0168454099753252E-5</v>
      </c>
      <c r="L54" s="4">
        <f t="shared" si="9"/>
        <v>4.1538580914253291</v>
      </c>
      <c r="M54" s="4">
        <v>4.1538769567000822</v>
      </c>
    </row>
    <row r="55" spans="3:13">
      <c r="C55" s="6">
        <f t="shared" si="4"/>
        <v>5.1999999999999975</v>
      </c>
      <c r="D55" s="6">
        <f t="shared" si="0"/>
        <v>55.199999999999996</v>
      </c>
      <c r="E55" s="6">
        <f t="shared" si="1"/>
        <v>5.1999999999999975</v>
      </c>
      <c r="F55" s="12">
        <f t="shared" si="5"/>
        <v>0.35869565217391314</v>
      </c>
      <c r="G55" s="3">
        <f t="shared" si="6"/>
        <v>9.4202898550724598E-2</v>
      </c>
      <c r="H55" s="3">
        <f t="shared" si="2"/>
        <v>-0.35869565217391314</v>
      </c>
      <c r="I55" s="3">
        <f t="shared" si="7"/>
        <v>0.17934782595508228</v>
      </c>
      <c r="J55" s="3">
        <f t="shared" si="8"/>
        <v>-0.17934782621883086</v>
      </c>
      <c r="K55" s="3">
        <f t="shared" si="3"/>
        <v>6.8475602867122676E-5</v>
      </c>
      <c r="L55" s="4">
        <f t="shared" si="9"/>
        <v>4.1644641354783509</v>
      </c>
      <c r="M55" s="4">
        <v>4.1644831310374357</v>
      </c>
    </row>
    <row r="56" spans="3:13">
      <c r="C56" s="6">
        <f t="shared" si="4"/>
        <v>5.2999999999999972</v>
      </c>
      <c r="D56" s="6">
        <f t="shared" si="0"/>
        <v>55.3</v>
      </c>
      <c r="E56" s="6">
        <f t="shared" si="1"/>
        <v>5.2999999999999972</v>
      </c>
      <c r="F56" s="12">
        <f t="shared" si="5"/>
        <v>0.35623869801084995</v>
      </c>
      <c r="G56" s="3">
        <f t="shared" si="6"/>
        <v>9.5840867992766685E-2</v>
      </c>
      <c r="H56" s="3">
        <f t="shared" si="2"/>
        <v>-0.35623869801084995</v>
      </c>
      <c r="I56" s="3">
        <f t="shared" si="7"/>
        <v>0.17811934887711139</v>
      </c>
      <c r="J56" s="3">
        <f t="shared" si="8"/>
        <v>-0.17811934913373856</v>
      </c>
      <c r="K56" s="3">
        <f t="shared" si="3"/>
        <v>6.6846482189818202E-5</v>
      </c>
      <c r="L56" s="4">
        <f t="shared" si="9"/>
        <v>4.1749214426390813</v>
      </c>
      <c r="M56" s="4">
        <v>4.1749405697735611</v>
      </c>
    </row>
    <row r="57" spans="3:13">
      <c r="C57" s="6">
        <f t="shared" si="4"/>
        <v>5.3999999999999968</v>
      </c>
      <c r="D57" s="6">
        <f t="shared" si="0"/>
        <v>55.4</v>
      </c>
      <c r="E57" s="6">
        <f t="shared" si="1"/>
        <v>5.3999999999999968</v>
      </c>
      <c r="F57" s="12">
        <f t="shared" si="5"/>
        <v>0.35379061371841158</v>
      </c>
      <c r="G57" s="3">
        <f t="shared" si="6"/>
        <v>9.7472924187725574E-2</v>
      </c>
      <c r="H57" s="3">
        <f t="shared" si="2"/>
        <v>-0.35379061371841158</v>
      </c>
      <c r="I57" s="3">
        <f t="shared" si="7"/>
        <v>0.17689530673448925</v>
      </c>
      <c r="J57" s="3">
        <f t="shared" si="8"/>
        <v>-0.17689530698392233</v>
      </c>
      <c r="K57" s="3">
        <f t="shared" si="3"/>
        <v>6.5277562396728883E-5</v>
      </c>
      <c r="L57" s="4">
        <f t="shared" si="9"/>
        <v>4.1852360714327395</v>
      </c>
      <c r="M57" s="4">
        <v>4.185255331455636</v>
      </c>
    </row>
    <row r="58" spans="3:13">
      <c r="C58" s="6">
        <f t="shared" si="4"/>
        <v>5.4999999999999964</v>
      </c>
      <c r="D58" s="6">
        <f t="shared" si="0"/>
        <v>55.5</v>
      </c>
      <c r="E58" s="6">
        <f t="shared" si="1"/>
        <v>5.4999999999999964</v>
      </c>
      <c r="F58" s="12">
        <f t="shared" si="5"/>
        <v>0.35135135135135143</v>
      </c>
      <c r="G58" s="3">
        <f t="shared" si="6"/>
        <v>9.9099099099099031E-2</v>
      </c>
      <c r="H58" s="3">
        <f t="shared" si="2"/>
        <v>-0.35135135135135143</v>
      </c>
      <c r="I58" s="3">
        <f t="shared" si="7"/>
        <v>0.1756756755545931</v>
      </c>
      <c r="J58" s="3">
        <f t="shared" si="8"/>
        <v>-0.17567567579675833</v>
      </c>
      <c r="K58" s="3">
        <f t="shared" si="3"/>
        <v>6.3765569552683143E-5</v>
      </c>
      <c r="L58" s="4">
        <f t="shared" si="9"/>
        <v>4.1954137568509866</v>
      </c>
      <c r="M58" s="4">
        <v>4.1954331510977525</v>
      </c>
    </row>
    <row r="59" spans="3:13">
      <c r="C59" s="6">
        <f t="shared" si="4"/>
        <v>5.5999999999999961</v>
      </c>
      <c r="D59" s="6">
        <f t="shared" si="0"/>
        <v>55.599999999999994</v>
      </c>
      <c r="E59" s="6">
        <f t="shared" si="1"/>
        <v>5.5999999999999961</v>
      </c>
      <c r="F59" s="12">
        <f t="shared" si="5"/>
        <v>0.34892086330935268</v>
      </c>
      <c r="G59" s="3">
        <f t="shared" si="6"/>
        <v>0.1007194244604316</v>
      </c>
      <c r="H59" s="3">
        <f t="shared" si="2"/>
        <v>-0.34892086330935268</v>
      </c>
      <c r="I59" s="3">
        <f t="shared" si="7"/>
        <v>0.17446043153726512</v>
      </c>
      <c r="J59" s="3">
        <f t="shared" si="8"/>
        <v>-0.17446043177208756</v>
      </c>
      <c r="K59" s="3">
        <f t="shared" si="3"/>
        <v>6.2307462725758045E-5</v>
      </c>
      <c r="L59" s="4">
        <f t="shared" si="9"/>
        <v>4.2054599336535716</v>
      </c>
      <c r="M59" s="4">
        <v>4.2054794634822796</v>
      </c>
    </row>
    <row r="60" spans="3:13">
      <c r="C60" s="6">
        <f t="shared" si="4"/>
        <v>5.6999999999999957</v>
      </c>
      <c r="D60" s="6">
        <f t="shared" si="0"/>
        <v>55.699999999999996</v>
      </c>
      <c r="E60" s="6">
        <f t="shared" si="1"/>
        <v>5.6999999999999957</v>
      </c>
      <c r="F60" s="12">
        <f t="shared" si="5"/>
        <v>0.34649910233393189</v>
      </c>
      <c r="G60" s="3">
        <f t="shared" si="6"/>
        <v>0.10233393177737875</v>
      </c>
      <c r="H60" s="3">
        <f t="shared" si="2"/>
        <v>-0.34649910233393189</v>
      </c>
      <c r="I60" s="3">
        <f t="shared" si="7"/>
        <v>0.17324955105326417</v>
      </c>
      <c r="J60" s="3">
        <f t="shared" si="8"/>
        <v>-0.17324955128066771</v>
      </c>
      <c r="K60" s="3">
        <f t="shared" si="3"/>
        <v>6.0900413635447959E-5</v>
      </c>
      <c r="L60" s="4">
        <f t="shared" si="9"/>
        <v>4.2153797576301377</v>
      </c>
      <c r="M60" s="4">
        <v>4.2153994244217108</v>
      </c>
    </row>
    <row r="61" spans="3:13">
      <c r="C61" s="6">
        <f t="shared" si="4"/>
        <v>5.7999999999999954</v>
      </c>
      <c r="D61" s="6">
        <f t="shared" si="0"/>
        <v>55.8</v>
      </c>
      <c r="E61" s="6">
        <f t="shared" si="1"/>
        <v>5.7999999999999954</v>
      </c>
      <c r="F61" s="12">
        <f t="shared" si="5"/>
        <v>0.34408602150537643</v>
      </c>
      <c r="G61" s="3">
        <f t="shared" si="6"/>
        <v>0.10394265232974903</v>
      </c>
      <c r="H61" s="3">
        <f t="shared" si="2"/>
        <v>-0.34408602150537643</v>
      </c>
      <c r="I61" s="3">
        <f t="shared" si="7"/>
        <v>0.17204301064273453</v>
      </c>
      <c r="J61" s="3">
        <f t="shared" si="8"/>
        <v>-0.1720430108626419</v>
      </c>
      <c r="K61" s="3">
        <f t="shared" si="3"/>
        <v>5.9541788396032247E-5</v>
      </c>
      <c r="L61" s="4">
        <f t="shared" si="9"/>
        <v>4.2251781250325289</v>
      </c>
      <c r="M61" s="4">
        <v>4.2251979301912028</v>
      </c>
    </row>
    <row r="62" spans="3:13">
      <c r="C62" s="6">
        <f t="shared" si="4"/>
        <v>5.899999999999995</v>
      </c>
      <c r="D62" s="6">
        <f t="shared" si="0"/>
        <v>55.899999999999991</v>
      </c>
      <c r="E62" s="6">
        <f t="shared" si="1"/>
        <v>5.899999999999995</v>
      </c>
      <c r="F62" s="12">
        <f t="shared" si="5"/>
        <v>0.3416815742397139</v>
      </c>
      <c r="G62" s="3">
        <f t="shared" si="6"/>
        <v>0.10554561717352408</v>
      </c>
      <c r="H62" s="3">
        <f t="shared" si="2"/>
        <v>-0.3416815742397139</v>
      </c>
      <c r="I62" s="3">
        <f t="shared" si="7"/>
        <v>0.17084078701369057</v>
      </c>
      <c r="J62" s="3">
        <f t="shared" si="8"/>
        <v>-0.17084078722602333</v>
      </c>
      <c r="K62" s="3">
        <f t="shared" si="3"/>
        <v>5.8229131107749577E-5</v>
      </c>
      <c r="L62" s="4">
        <f t="shared" si="9"/>
        <v>4.2348596903646722</v>
      </c>
      <c r="M62" s="4">
        <v>4.2348796353181388</v>
      </c>
    </row>
    <row r="63" spans="3:13">
      <c r="C63" s="6">
        <f t="shared" si="4"/>
        <v>5.9999999999999947</v>
      </c>
      <c r="D63" s="6">
        <f t="shared" si="0"/>
        <v>55.999999999999993</v>
      </c>
      <c r="E63" s="6">
        <f t="shared" si="1"/>
        <v>5.9999999999999947</v>
      </c>
      <c r="F63" s="12">
        <f t="shared" si="5"/>
        <v>0.33928571428571447</v>
      </c>
      <c r="G63" s="3">
        <f t="shared" si="6"/>
        <v>0.10714285714285707</v>
      </c>
      <c r="H63" s="3">
        <f t="shared" si="2"/>
        <v>-0.33928571428571447</v>
      </c>
      <c r="I63" s="3">
        <f t="shared" si="7"/>
        <v>0.16964285704051804</v>
      </c>
      <c r="J63" s="3">
        <f t="shared" si="8"/>
        <v>-0.16964285724519643</v>
      </c>
      <c r="K63" s="3">
        <f t="shared" si="3"/>
        <v>5.6960149081505818E-5</v>
      </c>
      <c r="L63" s="4">
        <f t="shared" si="9"/>
        <v>4.2444288826929943</v>
      </c>
      <c r="M63" s="4">
        <v>4.2444489688929545</v>
      </c>
    </row>
    <row r="64" spans="3:13">
      <c r="C64" s="6">
        <f t="shared" si="4"/>
        <v>6.0999999999999943</v>
      </c>
      <c r="D64" s="6">
        <f t="shared" si="0"/>
        <v>56.099999999999994</v>
      </c>
      <c r="E64" s="6">
        <f t="shared" si="1"/>
        <v>6.0999999999999943</v>
      </c>
      <c r="F64" s="12">
        <f t="shared" si="5"/>
        <v>0.33689839572192526</v>
      </c>
      <c r="G64" s="3">
        <f t="shared" si="6"/>
        <v>0.10873440285204983</v>
      </c>
      <c r="H64" s="3">
        <f t="shared" si="2"/>
        <v>-0.33689839572192526</v>
      </c>
      <c r="I64" s="3">
        <f t="shared" si="7"/>
        <v>0.16844919776249115</v>
      </c>
      <c r="J64" s="3">
        <f t="shared" si="8"/>
        <v>-0.16844919795943411</v>
      </c>
      <c r="K64" s="3">
        <f t="shared" si="3"/>
        <v>5.5732699510521733E-5</v>
      </c>
      <c r="L64" s="4">
        <f t="shared" si="9"/>
        <v>4.2538899206235099</v>
      </c>
      <c r="M64" s="4">
        <v>4.2539101495461331</v>
      </c>
    </row>
    <row r="65" spans="3:13">
      <c r="C65" s="6">
        <f t="shared" si="4"/>
        <v>6.199999999999994</v>
      </c>
      <c r="D65" s="6">
        <f t="shared" si="0"/>
        <v>56.199999999999996</v>
      </c>
      <c r="E65" s="6">
        <f t="shared" si="1"/>
        <v>6.199999999999994</v>
      </c>
      <c r="F65" s="12">
        <f t="shared" si="5"/>
        <v>0.33451957295373674</v>
      </c>
      <c r="G65" s="3">
        <f t="shared" si="6"/>
        <v>0.11032028469750879</v>
      </c>
      <c r="H65" s="3">
        <f t="shared" si="2"/>
        <v>-0.33451957295373674</v>
      </c>
      <c r="I65" s="3">
        <f t="shared" si="7"/>
        <v>0.16725978638230574</v>
      </c>
      <c r="J65" s="3">
        <f t="shared" si="8"/>
        <v>-0.16725978657143101</v>
      </c>
      <c r="K65" s="3">
        <f t="shared" si="3"/>
        <v>5.4544777426272784E-5</v>
      </c>
      <c r="L65" s="4">
        <f t="shared" si="9"/>
        <v>4.2632468260753225</v>
      </c>
      <c r="M65" s="4">
        <v>4.2632671992212163</v>
      </c>
    </row>
    <row r="66" spans="3:13">
      <c r="C66" s="6">
        <f t="shared" si="4"/>
        <v>6.2999999999999936</v>
      </c>
      <c r="D66" s="6">
        <f t="shared" si="0"/>
        <v>56.3</v>
      </c>
      <c r="E66" s="6">
        <f t="shared" si="1"/>
        <v>6.2999999999999936</v>
      </c>
      <c r="F66" s="12">
        <f t="shared" si="5"/>
        <v>0.33214920071047971</v>
      </c>
      <c r="G66" s="3">
        <f t="shared" si="6"/>
        <v>0.11190053285968017</v>
      </c>
      <c r="H66" s="3">
        <f t="shared" si="2"/>
        <v>-0.33214920071047971</v>
      </c>
      <c r="I66" s="3">
        <f t="shared" si="7"/>
        <v>0.16607460026462786</v>
      </c>
      <c r="J66" s="3">
        <f t="shared" si="8"/>
        <v>-0.16607460044585184</v>
      </c>
      <c r="K66" s="3">
        <f t="shared" si="3"/>
        <v>5.339450479697333E-5</v>
      </c>
      <c r="L66" s="4">
        <f t="shared" si="9"/>
        <v>4.272503436963107</v>
      </c>
      <c r="M66" s="4">
        <v>4.2725239558583707</v>
      </c>
    </row>
    <row r="67" spans="3:13">
      <c r="C67" s="6">
        <f t="shared" si="4"/>
        <v>6.3999999999999932</v>
      </c>
      <c r="D67" s="6">
        <f t="shared" ref="D67:D130" si="10">$A$4+$C67</f>
        <v>56.399999999999991</v>
      </c>
      <c r="E67" s="6">
        <f t="shared" ref="E67:E130" si="11">$A$10*$C67</f>
        <v>6.3999999999999932</v>
      </c>
      <c r="F67" s="12">
        <f t="shared" si="5"/>
        <v>0.32978723404255339</v>
      </c>
      <c r="G67" s="3">
        <f t="shared" ref="G67:G130" si="12">IF(($A$4*$A$6-$E67)&gt;0,($E67+$A$14*$A$4)/$D67,($A$14*$A$4+$A$6*$A$4)/$D67)</f>
        <v>0.11347517730496444</v>
      </c>
      <c r="H67" s="3">
        <f t="shared" ref="H67:H130" si="13">($E67-$A$4*$A$6)/$D67</f>
        <v>-0.32978723404255339</v>
      </c>
      <c r="I67" s="3">
        <f t="shared" ref="I67:I130" si="14">0.5*(SQRT(($A$16+$H67)^2+4*$A$16*$G67))</f>
        <v>0.16489361693465782</v>
      </c>
      <c r="J67" s="3">
        <f t="shared" ref="J67:J108" si="15">$H67+$I67</f>
        <v>-0.16489361710789557</v>
      </c>
      <c r="K67" s="3">
        <f t="shared" ref="K67:K130" si="16">0.5*(SQRT(($A$8+$G67)^2+4*$A$8*$F67)-($A$8+$G67))</f>
        <v>5.2280120643795336E-5</v>
      </c>
      <c r="L67" s="4">
        <f t="shared" si="9"/>
        <v>4.2816634188942064</v>
      </c>
      <c r="M67" s="4">
        <v>4.2816840850904265</v>
      </c>
    </row>
    <row r="68" spans="3:13">
      <c r="C68" s="6">
        <f t="shared" ref="C68:C131" si="17">C67+$A$18</f>
        <v>6.4999999999999929</v>
      </c>
      <c r="D68" s="6">
        <f t="shared" si="10"/>
        <v>56.499999999999993</v>
      </c>
      <c r="E68" s="6">
        <f t="shared" si="11"/>
        <v>6.4999999999999929</v>
      </c>
      <c r="F68" s="12">
        <f t="shared" ref="F68:F131" si="18">($A$4*$A$6-$E68)/$D68</f>
        <v>0.32743362831858425</v>
      </c>
      <c r="G68" s="3">
        <f t="shared" si="12"/>
        <v>0.11504424778761051</v>
      </c>
      <c r="H68" s="3">
        <f t="shared" si="13"/>
        <v>-0.32743362831858425</v>
      </c>
      <c r="I68" s="3">
        <f t="shared" si="14"/>
        <v>0.16371681407670954</v>
      </c>
      <c r="J68" s="3">
        <f t="shared" si="15"/>
        <v>-0.1637168142418747</v>
      </c>
      <c r="K68" s="3">
        <f t="shared" si="16"/>
        <v>5.1199972066158506E-5</v>
      </c>
      <c r="L68" s="4">
        <f t="shared" ref="L68:L131" si="19">IF($K68&gt;0,-LOG($K68),14+LOG($J68))</f>
        <v>4.2907302759678512</v>
      </c>
      <c r="M68" s="4">
        <v>4.2907510910427709</v>
      </c>
    </row>
    <row r="69" spans="3:13">
      <c r="C69" s="6">
        <f t="shared" si="17"/>
        <v>6.5999999999999925</v>
      </c>
      <c r="D69" s="6">
        <f t="shared" si="10"/>
        <v>56.599999999999994</v>
      </c>
      <c r="E69" s="6">
        <f t="shared" si="11"/>
        <v>6.5999999999999925</v>
      </c>
      <c r="F69" s="12">
        <f t="shared" si="18"/>
        <v>0.32508833922261499</v>
      </c>
      <c r="G69" s="3">
        <f t="shared" si="12"/>
        <v>0.11660777385158999</v>
      </c>
      <c r="H69" s="3">
        <f t="shared" si="13"/>
        <v>-0.32508833922261499</v>
      </c>
      <c r="I69" s="3">
        <f t="shared" si="14"/>
        <v>0.16254416953280509</v>
      </c>
      <c r="J69" s="3">
        <f t="shared" si="15"/>
        <v>-0.16254416968980989</v>
      </c>
      <c r="K69" s="3">
        <f t="shared" si="16"/>
        <v>5.0152506079696735E-5</v>
      </c>
      <c r="L69" s="4">
        <f t="shared" si="19"/>
        <v>4.2997073607614018</v>
      </c>
      <c r="M69" s="4">
        <v>4.2997283263193653</v>
      </c>
    </row>
    <row r="70" spans="3:13">
      <c r="C70" s="6">
        <f t="shared" si="17"/>
        <v>6.6999999999999922</v>
      </c>
      <c r="D70" s="6">
        <f t="shared" si="10"/>
        <v>56.699999999999989</v>
      </c>
      <c r="E70" s="6">
        <f t="shared" si="11"/>
        <v>6.6999999999999922</v>
      </c>
      <c r="F70" s="12">
        <f t="shared" si="18"/>
        <v>0.32275132275132296</v>
      </c>
      <c r="G70" s="3">
        <f t="shared" si="12"/>
        <v>0.11816578483245138</v>
      </c>
      <c r="H70" s="3">
        <f t="shared" si="13"/>
        <v>-0.32275132275132296</v>
      </c>
      <c r="I70" s="3">
        <f t="shared" si="14"/>
        <v>0.16137566130128383</v>
      </c>
      <c r="J70" s="3">
        <f t="shared" si="15"/>
        <v>-0.16137566145003912</v>
      </c>
      <c r="K70" s="3">
        <f t="shared" si="16"/>
        <v>4.913626218262801E-5</v>
      </c>
      <c r="L70" s="4">
        <f t="shared" si="19"/>
        <v>4.3085978835743051</v>
      </c>
      <c r="M70" s="4">
        <v>4.3086190012467913</v>
      </c>
    </row>
    <row r="71" spans="3:13">
      <c r="C71" s="6">
        <f t="shared" si="17"/>
        <v>6.7999999999999918</v>
      </c>
      <c r="D71" s="6">
        <f t="shared" si="10"/>
        <v>56.79999999999999</v>
      </c>
      <c r="E71" s="6">
        <f t="shared" si="11"/>
        <v>6.7999999999999918</v>
      </c>
      <c r="F71" s="12">
        <f t="shared" si="18"/>
        <v>0.32042253521126784</v>
      </c>
      <c r="G71" s="3">
        <f t="shared" si="12"/>
        <v>0.11971830985915481</v>
      </c>
      <c r="H71" s="3">
        <f t="shared" si="13"/>
        <v>-0.32042253521126784</v>
      </c>
      <c r="I71" s="3">
        <f t="shared" si="14"/>
        <v>0.16021126753542636</v>
      </c>
      <c r="J71" s="3">
        <f t="shared" si="15"/>
        <v>-0.16021126767584148</v>
      </c>
      <c r="K71" s="3">
        <f t="shared" si="16"/>
        <v>4.8149865575691786E-5</v>
      </c>
      <c r="L71" s="4">
        <f t="shared" si="19"/>
        <v>4.3174049209967009</v>
      </c>
      <c r="M71" s="4">
        <v>4.3174261924428929</v>
      </c>
    </row>
    <row r="72" spans="3:13">
      <c r="C72" s="6">
        <f t="shared" si="17"/>
        <v>6.8999999999999915</v>
      </c>
      <c r="D72" s="6">
        <f t="shared" si="10"/>
        <v>56.899999999999991</v>
      </c>
      <c r="E72" s="6">
        <f t="shared" si="11"/>
        <v>6.8999999999999915</v>
      </c>
      <c r="F72" s="12">
        <f t="shared" si="18"/>
        <v>0.31810193321616892</v>
      </c>
      <c r="G72" s="3">
        <f t="shared" si="12"/>
        <v>0.1212653778558874</v>
      </c>
      <c r="H72" s="3">
        <f t="shared" si="13"/>
        <v>-0.31810193321616892</v>
      </c>
      <c r="I72" s="3">
        <f t="shared" si="14"/>
        <v>0.15905096654209305</v>
      </c>
      <c r="J72" s="3">
        <f t="shared" si="15"/>
        <v>-0.15905096667407587</v>
      </c>
      <c r="K72" s="3">
        <f t="shared" si="16"/>
        <v>4.7192020969678838E-5</v>
      </c>
      <c r="L72" s="4">
        <f t="shared" si="19"/>
        <v>4.3261314238609936</v>
      </c>
      <c r="M72" s="4">
        <v>4.3261528507682891</v>
      </c>
    </row>
    <row r="73" spans="3:13">
      <c r="C73" s="6">
        <f t="shared" si="17"/>
        <v>6.9999999999999911</v>
      </c>
      <c r="D73" s="6">
        <f t="shared" si="10"/>
        <v>56.999999999999993</v>
      </c>
      <c r="E73" s="6">
        <f t="shared" si="11"/>
        <v>6.9999999999999911</v>
      </c>
      <c r="F73" s="12">
        <f t="shared" si="18"/>
        <v>0.31578947368421068</v>
      </c>
      <c r="G73" s="3">
        <f t="shared" si="12"/>
        <v>0.1228070175438595</v>
      </c>
      <c r="H73" s="3">
        <f t="shared" si="13"/>
        <v>-0.31578947368421068</v>
      </c>
      <c r="I73" s="3">
        <f t="shared" si="14"/>
        <v>0.15789473678037694</v>
      </c>
      <c r="J73" s="3">
        <f t="shared" si="15"/>
        <v>-0.15789473690383374</v>
      </c>
      <c r="K73" s="3">
        <f t="shared" si="16"/>
        <v>4.6261506921940754E-5</v>
      </c>
      <c r="L73" s="4">
        <f t="shared" si="19"/>
        <v>4.3347802246301548</v>
      </c>
      <c r="M73" s="4">
        <v>4.3348018087145874</v>
      </c>
    </row>
    <row r="74" spans="3:13">
      <c r="C74" s="6">
        <f t="shared" si="17"/>
        <v>7.0999999999999908</v>
      </c>
      <c r="D74" s="6">
        <f t="shared" si="10"/>
        <v>57.099999999999994</v>
      </c>
      <c r="E74" s="6">
        <f t="shared" si="11"/>
        <v>7.0999999999999908</v>
      </c>
      <c r="F74" s="12">
        <f t="shared" si="18"/>
        <v>0.31348511383537675</v>
      </c>
      <c r="G74" s="3">
        <f t="shared" si="12"/>
        <v>0.12434325744308217</v>
      </c>
      <c r="H74" s="3">
        <f t="shared" si="13"/>
        <v>-0.31348511383537675</v>
      </c>
      <c r="I74" s="3">
        <f t="shared" si="14"/>
        <v>0.15674255686027064</v>
      </c>
      <c r="J74" s="3">
        <f t="shared" si="15"/>
        <v>-0.15674255697510611</v>
      </c>
      <c r="K74" s="3">
        <f t="shared" si="16"/>
        <v>4.535717065010797E-5</v>
      </c>
      <c r="L74" s="4">
        <f t="shared" si="19"/>
        <v>4.3433540442688017</v>
      </c>
      <c r="M74" s="4">
        <v>4.3433757872760754</v>
      </c>
    </row>
    <row r="75" spans="3:13">
      <c r="C75" s="6">
        <f t="shared" si="17"/>
        <v>7.1999999999999904</v>
      </c>
      <c r="D75" s="6">
        <f t="shared" si="10"/>
        <v>57.199999999999989</v>
      </c>
      <c r="E75" s="6">
        <f t="shared" si="11"/>
        <v>7.1999999999999904</v>
      </c>
      <c r="F75" s="12">
        <f t="shared" si="18"/>
        <v>0.31118881118881148</v>
      </c>
      <c r="G75" s="3">
        <f t="shared" si="12"/>
        <v>0.12587412587412572</v>
      </c>
      <c r="H75" s="3">
        <f t="shared" si="13"/>
        <v>-0.31118881118881148</v>
      </c>
      <c r="I75" s="3">
        <f t="shared" si="14"/>
        <v>0.15559440554134707</v>
      </c>
      <c r="J75" s="3">
        <f t="shared" si="15"/>
        <v>-0.15559440564746441</v>
      </c>
      <c r="K75" s="3">
        <f t="shared" si="16"/>
        <v>4.4477923276456388E-5</v>
      </c>
      <c r="L75" s="4">
        <f t="shared" si="19"/>
        <v>4.351855498643415</v>
      </c>
      <c r="M75" s="4">
        <v>4.3518774023490741</v>
      </c>
    </row>
    <row r="76" spans="3:13">
      <c r="C76" s="6">
        <f t="shared" si="17"/>
        <v>7.2999999999999901</v>
      </c>
      <c r="D76" s="6">
        <f t="shared" si="10"/>
        <v>57.29999999999999</v>
      </c>
      <c r="E76" s="6">
        <f t="shared" si="11"/>
        <v>7.2999999999999901</v>
      </c>
      <c r="F76" s="12">
        <f t="shared" si="18"/>
        <v>0.30890052356020964</v>
      </c>
      <c r="G76" s="3">
        <f t="shared" si="12"/>
        <v>0.12739965095986022</v>
      </c>
      <c r="H76" s="3">
        <f t="shared" si="13"/>
        <v>-0.30890052356020964</v>
      </c>
      <c r="I76" s="3">
        <f t="shared" si="14"/>
        <v>0.15445026173145449</v>
      </c>
      <c r="J76" s="3">
        <f t="shared" si="15"/>
        <v>-0.15445026182875515</v>
      </c>
      <c r="K76" s="3">
        <f t="shared" si="16"/>
        <v>4.3622735462184314E-5</v>
      </c>
      <c r="L76" s="4">
        <f t="shared" si="19"/>
        <v>4.3602871044867237</v>
      </c>
      <c r="M76" s="4">
        <v>4.3603091706970281</v>
      </c>
    </row>
    <row r="77" spans="3:13">
      <c r="C77" s="6">
        <f t="shared" si="17"/>
        <v>7.3999999999999897</v>
      </c>
      <c r="D77" s="6">
        <f t="shared" si="10"/>
        <v>57.399999999999991</v>
      </c>
      <c r="E77" s="6">
        <f t="shared" si="11"/>
        <v>7.3999999999999897</v>
      </c>
      <c r="F77" s="12">
        <f t="shared" si="18"/>
        <v>0.30662020905923365</v>
      </c>
      <c r="G77" s="3">
        <f t="shared" si="12"/>
        <v>0.12891986062717753</v>
      </c>
      <c r="H77" s="3">
        <f t="shared" si="13"/>
        <v>-0.30662020905923365</v>
      </c>
      <c r="I77" s="3">
        <f t="shared" si="14"/>
        <v>0.1533101044854249</v>
      </c>
      <c r="J77" s="3">
        <f t="shared" si="15"/>
        <v>-0.15331010457380875</v>
      </c>
      <c r="K77" s="3">
        <f t="shared" si="16"/>
        <v>4.2790633394435007E-5</v>
      </c>
      <c r="L77" s="4">
        <f t="shared" si="19"/>
        <v>4.3686512849656562</v>
      </c>
      <c r="M77" s="4">
        <v>4.3686735155180063</v>
      </c>
    </row>
    <row r="78" spans="3:13">
      <c r="C78" s="6">
        <f t="shared" si="17"/>
        <v>7.4999999999999893</v>
      </c>
      <c r="D78" s="6">
        <f t="shared" si="10"/>
        <v>57.499999999999986</v>
      </c>
      <c r="E78" s="6">
        <f t="shared" si="11"/>
        <v>7.4999999999999893</v>
      </c>
      <c r="F78" s="12">
        <f t="shared" si="18"/>
        <v>0.30434782608695676</v>
      </c>
      <c r="G78" s="3">
        <f t="shared" si="12"/>
        <v>0.13043478260869551</v>
      </c>
      <c r="H78" s="3">
        <f t="shared" si="13"/>
        <v>-0.30434782608695676</v>
      </c>
      <c r="I78" s="3">
        <f t="shared" si="14"/>
        <v>0.15217391300379585</v>
      </c>
      <c r="J78" s="3">
        <f t="shared" si="15"/>
        <v>-0.15217391308316092</v>
      </c>
      <c r="K78" s="3">
        <f t="shared" si="16"/>
        <v>4.1980695093576936E-5</v>
      </c>
      <c r="L78" s="4">
        <f t="shared" si="19"/>
        <v>4.3769503748816385</v>
      </c>
      <c r="M78" s="4">
        <v>4.3769727716455433</v>
      </c>
    </row>
    <row r="79" spans="3:13">
      <c r="C79" s="6">
        <f t="shared" si="17"/>
        <v>7.599999999999989</v>
      </c>
      <c r="D79" s="6">
        <f t="shared" si="10"/>
        <v>57.599999999999987</v>
      </c>
      <c r="E79" s="6">
        <f t="shared" si="11"/>
        <v>7.599999999999989</v>
      </c>
      <c r="F79" s="12">
        <f t="shared" si="18"/>
        <v>0.30208333333333365</v>
      </c>
      <c r="G79" s="3">
        <f t="shared" si="12"/>
        <v>0.13194444444444428</v>
      </c>
      <c r="H79" s="3">
        <f t="shared" si="13"/>
        <v>-0.30208333333333365</v>
      </c>
      <c r="I79" s="3">
        <f t="shared" si="14"/>
        <v>0.1510416666315455</v>
      </c>
      <c r="J79" s="3">
        <f t="shared" si="15"/>
        <v>-0.15104166670178815</v>
      </c>
      <c r="K79" s="3">
        <f t="shared" si="16"/>
        <v>4.1192047011154309E-5</v>
      </c>
      <c r="L79" s="4">
        <f t="shared" si="19"/>
        <v>4.3851866255342582</v>
      </c>
      <c r="M79" s="4">
        <v>4.3852091904120734</v>
      </c>
    </row>
    <row r="80" spans="3:13">
      <c r="C80" s="6">
        <f t="shared" si="17"/>
        <v>7.6999999999999886</v>
      </c>
      <c r="D80" s="6">
        <f t="shared" si="10"/>
        <v>57.699999999999989</v>
      </c>
      <c r="E80" s="6">
        <f t="shared" si="11"/>
        <v>7.6999999999999886</v>
      </c>
      <c r="F80" s="12">
        <f t="shared" si="18"/>
        <v>0.29982668977469695</v>
      </c>
      <c r="G80" s="3">
        <f t="shared" si="12"/>
        <v>0.13344887348353535</v>
      </c>
      <c r="H80" s="3">
        <f t="shared" si="13"/>
        <v>-0.29982668977469695</v>
      </c>
      <c r="I80" s="3">
        <f t="shared" si="14"/>
        <v>0.1499133448568411</v>
      </c>
      <c r="J80" s="3">
        <f t="shared" si="15"/>
        <v>-0.14991334491785585</v>
      </c>
      <c r="K80" s="3">
        <f t="shared" si="16"/>
        <v>4.0423860892202512E-5</v>
      </c>
      <c r="L80" s="4">
        <f t="shared" si="19"/>
        <v>4.3933622092743976</v>
      </c>
      <c r="M80" s="4">
        <v>4.3933849442018014</v>
      </c>
    </row>
    <row r="81" spans="3:13">
      <c r="C81" s="6">
        <f t="shared" si="17"/>
        <v>7.7999999999999883</v>
      </c>
      <c r="D81" s="6">
        <f t="shared" si="10"/>
        <v>57.79999999999999</v>
      </c>
      <c r="E81" s="6">
        <f t="shared" si="11"/>
        <v>7.7999999999999883</v>
      </c>
      <c r="F81" s="12">
        <f t="shared" si="18"/>
        <v>0.29757785467128051</v>
      </c>
      <c r="G81" s="3">
        <f t="shared" si="12"/>
        <v>0.13494809688581297</v>
      </c>
      <c r="H81" s="3">
        <f t="shared" si="13"/>
        <v>-0.29757785467128051</v>
      </c>
      <c r="I81" s="3">
        <f t="shared" si="14"/>
        <v>0.14878892730980045</v>
      </c>
      <c r="J81" s="3">
        <f t="shared" si="15"/>
        <v>-0.14878892736148006</v>
      </c>
      <c r="K81" s="3">
        <f t="shared" si="16"/>
        <v>3.9675350878273785E-5</v>
      </c>
      <c r="L81" s="4">
        <f t="shared" si="19"/>
        <v>4.4014792237709894</v>
      </c>
      <c r="M81" s="4">
        <v>4.40150213071768</v>
      </c>
    </row>
    <row r="82" spans="3:13">
      <c r="C82" s="6">
        <f t="shared" si="17"/>
        <v>7.8999999999999879</v>
      </c>
      <c r="D82" s="6">
        <f t="shared" si="10"/>
        <v>57.899999999999991</v>
      </c>
      <c r="E82" s="6">
        <f t="shared" si="11"/>
        <v>7.8999999999999879</v>
      </c>
      <c r="F82" s="12">
        <f t="shared" si="18"/>
        <v>0.29533678756476711</v>
      </c>
      <c r="G82" s="3">
        <f t="shared" si="12"/>
        <v>0.13644214162348858</v>
      </c>
      <c r="H82" s="3">
        <f t="shared" si="13"/>
        <v>-0.29533678756476711</v>
      </c>
      <c r="I82" s="3">
        <f t="shared" si="14"/>
        <v>0.14766839376126595</v>
      </c>
      <c r="J82" s="3">
        <f t="shared" si="15"/>
        <v>-0.14766839380350116</v>
      </c>
      <c r="K82" s="3">
        <f t="shared" si="16"/>
        <v>3.8945770830023374E-5</v>
      </c>
      <c r="L82" s="4">
        <f t="shared" si="19"/>
        <v>4.4095396960120929</v>
      </c>
      <c r="M82" s="4">
        <v>4.4095627769828178</v>
      </c>
    </row>
    <row r="83" spans="3:13">
      <c r="C83" s="6">
        <f t="shared" si="17"/>
        <v>7.9999999999999876</v>
      </c>
      <c r="D83" s="6">
        <f t="shared" si="10"/>
        <v>57.999999999999986</v>
      </c>
      <c r="E83" s="6">
        <f t="shared" si="11"/>
        <v>7.9999999999999876</v>
      </c>
      <c r="F83" s="12">
        <f t="shared" si="18"/>
        <v>0.29310344827586238</v>
      </c>
      <c r="G83" s="3">
        <f t="shared" si="12"/>
        <v>0.13793103448275845</v>
      </c>
      <c r="H83" s="3">
        <f t="shared" si="13"/>
        <v>-0.29310344827586238</v>
      </c>
      <c r="I83" s="3">
        <f t="shared" si="14"/>
        <v>0.14655172412159131</v>
      </c>
      <c r="J83" s="3">
        <f t="shared" si="15"/>
        <v>-0.14655172415427106</v>
      </c>
      <c r="K83" s="3">
        <f t="shared" si="16"/>
        <v>3.8234411849941141E-5</v>
      </c>
      <c r="L83" s="4">
        <f t="shared" si="19"/>
        <v>4.4175455860632473</v>
      </c>
      <c r="M83" s="4">
        <v>4.417568843098338</v>
      </c>
    </row>
    <row r="84" spans="3:13">
      <c r="C84" s="6">
        <f t="shared" si="17"/>
        <v>8.0999999999999872</v>
      </c>
      <c r="D84" s="6">
        <f t="shared" si="10"/>
        <v>58.099999999999987</v>
      </c>
      <c r="E84" s="6">
        <f t="shared" si="11"/>
        <v>8.0999999999999872</v>
      </c>
      <c r="F84" s="12">
        <f t="shared" si="18"/>
        <v>0.29087779690189358</v>
      </c>
      <c r="G84" s="3">
        <f t="shared" si="12"/>
        <v>0.1394148020654043</v>
      </c>
      <c r="H84" s="3">
        <f t="shared" si="13"/>
        <v>-0.29087779690189358</v>
      </c>
      <c r="I84" s="3">
        <f t="shared" si="14"/>
        <v>0.14543889843944122</v>
      </c>
      <c r="J84" s="3">
        <f t="shared" si="15"/>
        <v>-0.14543889846245237</v>
      </c>
      <c r="K84" s="3">
        <f t="shared" si="16"/>
        <v>3.7540599988311607E-5</v>
      </c>
      <c r="L84" s="4">
        <f t="shared" si="19"/>
        <v>4.4254987905977137</v>
      </c>
      <c r="M84" s="4">
        <v>4.425522225774607</v>
      </c>
    </row>
    <row r="85" spans="3:13">
      <c r="C85" s="6">
        <f t="shared" si="17"/>
        <v>8.1999999999999869</v>
      </c>
      <c r="D85" s="6">
        <f t="shared" si="10"/>
        <v>58.199999999999989</v>
      </c>
      <c r="E85" s="6">
        <f t="shared" si="11"/>
        <v>8.1999999999999869</v>
      </c>
      <c r="F85" s="12">
        <f t="shared" si="18"/>
        <v>0.28865979381443324</v>
      </c>
      <c r="G85" s="3">
        <f t="shared" si="12"/>
        <v>0.14089347079037781</v>
      </c>
      <c r="H85" s="3">
        <f t="shared" si="13"/>
        <v>-0.28865979381443324</v>
      </c>
      <c r="I85" s="3">
        <f t="shared" si="14"/>
        <v>0.14432989690060288</v>
      </c>
      <c r="J85" s="3">
        <f t="shared" si="15"/>
        <v>-0.14432989691383036</v>
      </c>
      <c r="K85" s="3">
        <f t="shared" si="16"/>
        <v>3.6863694116456847E-5</v>
      </c>
      <c r="L85" s="4">
        <f t="shared" si="19"/>
        <v>4.4334011462193672</v>
      </c>
      <c r="M85" s="4">
        <v>4.4334247616522209</v>
      </c>
    </row>
    <row r="86" spans="3:13">
      <c r="C86" s="6">
        <f t="shared" si="17"/>
        <v>8.2999999999999865</v>
      </c>
      <c r="D86" s="6">
        <f t="shared" si="10"/>
        <v>58.299999999999983</v>
      </c>
      <c r="E86" s="6">
        <f t="shared" si="11"/>
        <v>8.2999999999999865</v>
      </c>
      <c r="F86" s="12">
        <f t="shared" si="18"/>
        <v>0.28644939965694716</v>
      </c>
      <c r="G86" s="3">
        <f t="shared" si="12"/>
        <v>0.1423670668953686</v>
      </c>
      <c r="H86" s="3">
        <f t="shared" si="13"/>
        <v>-0.28644939965694716</v>
      </c>
      <c r="I86" s="3">
        <f t="shared" si="14"/>
        <v>0.14322469982681024</v>
      </c>
      <c r="J86" s="3">
        <f t="shared" si="15"/>
        <v>-0.14322469983013691</v>
      </c>
      <c r="K86" s="3">
        <f t="shared" si="16"/>
        <v>3.6203083953495474E-5</v>
      </c>
      <c r="L86" s="4">
        <f t="shared" si="19"/>
        <v>4.4412544325900933</v>
      </c>
      <c r="M86" s="4">
        <v>4.4412782304317115</v>
      </c>
    </row>
    <row r="87" spans="3:13">
      <c r="C87" s="6">
        <f t="shared" si="17"/>
        <v>8.3999999999999861</v>
      </c>
      <c r="D87" s="6">
        <f t="shared" si="10"/>
        <v>58.399999999999984</v>
      </c>
      <c r="E87" s="6">
        <f t="shared" si="11"/>
        <v>8.3999999999999861</v>
      </c>
      <c r="F87" s="12">
        <f t="shared" si="18"/>
        <v>0.28424657534246611</v>
      </c>
      <c r="G87" s="3">
        <f t="shared" si="12"/>
        <v>0.14383561643835596</v>
      </c>
      <c r="H87" s="3">
        <f t="shared" si="13"/>
        <v>-0.28424657534246611</v>
      </c>
      <c r="I87" s="3">
        <f t="shared" si="14"/>
        <v>0.1421232876745798</v>
      </c>
      <c r="J87" s="3">
        <f t="shared" si="15"/>
        <v>-0.14212328766788632</v>
      </c>
      <c r="K87" s="3">
        <f t="shared" si="16"/>
        <v>3.5558188233697496E-5</v>
      </c>
      <c r="L87" s="4">
        <f t="shared" si="19"/>
        <v>4.4490603753776661</v>
      </c>
      <c r="M87" s="4">
        <v>4.4490843578200465</v>
      </c>
    </row>
    <row r="88" spans="3:13">
      <c r="C88" s="6">
        <f t="shared" si="17"/>
        <v>8.4999999999999858</v>
      </c>
      <c r="D88" s="6">
        <f t="shared" si="10"/>
        <v>58.499999999999986</v>
      </c>
      <c r="E88" s="6">
        <f t="shared" si="11"/>
        <v>8.4999999999999858</v>
      </c>
      <c r="F88" s="12">
        <f t="shared" si="18"/>
        <v>0.28205128205128238</v>
      </c>
      <c r="G88" s="3">
        <f t="shared" si="12"/>
        <v>0.14529914529914509</v>
      </c>
      <c r="H88" s="3">
        <f t="shared" si="13"/>
        <v>-0.28205128205128238</v>
      </c>
      <c r="I88" s="3">
        <f t="shared" si="14"/>
        <v>0.14102564103405871</v>
      </c>
      <c r="J88" s="3">
        <f t="shared" si="15"/>
        <v>-0.14102564101722367</v>
      </c>
      <c r="K88" s="3">
        <f t="shared" si="16"/>
        <v>3.4928453002874837E-5</v>
      </c>
      <c r="L88" s="4">
        <f t="shared" si="19"/>
        <v>4.45682064903722</v>
      </c>
      <c r="M88" s="4">
        <v>4.4568448183124119</v>
      </c>
    </row>
    <row r="89" spans="3:13">
      <c r="C89" s="6">
        <f t="shared" si="17"/>
        <v>8.5999999999999854</v>
      </c>
      <c r="D89" s="6">
        <f t="shared" si="10"/>
        <v>58.599999999999987</v>
      </c>
      <c r="E89" s="6">
        <f t="shared" si="11"/>
        <v>8.5999999999999854</v>
      </c>
      <c r="F89" s="12">
        <f t="shared" si="18"/>
        <v>0.27986348122866922</v>
      </c>
      <c r="G89" s="3">
        <f t="shared" si="12"/>
        <v>0.14675767918088717</v>
      </c>
      <c r="H89" s="3">
        <f t="shared" si="13"/>
        <v>-0.27986348122866922</v>
      </c>
      <c r="I89" s="3">
        <f t="shared" si="14"/>
        <v>0.13993174062788474</v>
      </c>
      <c r="J89" s="3">
        <f t="shared" si="15"/>
        <v>-0.13993174060078448</v>
      </c>
      <c r="K89" s="3">
        <f t="shared" si="16"/>
        <v>3.431335003341307E-5</v>
      </c>
      <c r="L89" s="4">
        <f t="shared" si="19"/>
        <v>4.464536879437218</v>
      </c>
      <c r="M89" s="4">
        <v>4.464561237818474</v>
      </c>
    </row>
    <row r="90" spans="3:13">
      <c r="C90" s="6">
        <f t="shared" si="17"/>
        <v>8.6999999999999851</v>
      </c>
      <c r="D90" s="6">
        <f t="shared" si="10"/>
        <v>58.699999999999989</v>
      </c>
      <c r="E90" s="6">
        <f t="shared" si="11"/>
        <v>8.6999999999999851</v>
      </c>
      <c r="F90" s="12">
        <f t="shared" si="18"/>
        <v>0.27768313458262384</v>
      </c>
      <c r="G90" s="3">
        <f t="shared" si="12"/>
        <v>0.14821124361158411</v>
      </c>
      <c r="H90" s="3">
        <f t="shared" si="13"/>
        <v>-0.27768313458262384</v>
      </c>
      <c r="I90" s="3">
        <f t="shared" si="14"/>
        <v>0.13884156731005767</v>
      </c>
      <c r="J90" s="3">
        <f t="shared" si="15"/>
        <v>-0.13884156727256616</v>
      </c>
      <c r="K90" s="3">
        <f t="shared" si="16"/>
        <v>3.3712375348340928E-5</v>
      </c>
      <c r="L90" s="4">
        <f t="shared" si="19"/>
        <v>4.4722106463418783</v>
      </c>
      <c r="M90" s="4">
        <v>4.4722351961441955</v>
      </c>
    </row>
    <row r="91" spans="3:13">
      <c r="C91" s="6">
        <f t="shared" si="17"/>
        <v>8.7999999999999847</v>
      </c>
      <c r="D91" s="6">
        <f t="shared" si="10"/>
        <v>58.799999999999983</v>
      </c>
      <c r="E91" s="6">
        <f t="shared" si="11"/>
        <v>8.7999999999999847</v>
      </c>
      <c r="F91" s="12">
        <f t="shared" si="18"/>
        <v>0.27551020408163301</v>
      </c>
      <c r="G91" s="3">
        <f t="shared" si="12"/>
        <v>0.14965986394557801</v>
      </c>
      <c r="H91" s="3">
        <f t="shared" si="13"/>
        <v>-0.27551020408163301</v>
      </c>
      <c r="I91" s="3">
        <f t="shared" si="14"/>
        <v>0.137755102064822</v>
      </c>
      <c r="J91" s="3">
        <f t="shared" si="15"/>
        <v>-0.13775510201681102</v>
      </c>
      <c r="K91" s="3">
        <f t="shared" si="16"/>
        <v>3.3125047845930511E-5</v>
      </c>
      <c r="L91" s="4">
        <f t="shared" si="19"/>
        <v>4.4798434857582725</v>
      </c>
      <c r="M91" s="4">
        <v>4.4798682293402177</v>
      </c>
    </row>
    <row r="92" spans="3:13">
      <c r="C92" s="6">
        <f t="shared" si="17"/>
        <v>8.8999999999999844</v>
      </c>
      <c r="D92" s="6">
        <f t="shared" si="10"/>
        <v>58.899999999999984</v>
      </c>
      <c r="E92" s="6">
        <f t="shared" si="11"/>
        <v>8.8999999999999844</v>
      </c>
      <c r="F92" s="12">
        <f t="shared" si="18"/>
        <v>0.27334465195246216</v>
      </c>
      <c r="G92" s="3">
        <f t="shared" si="12"/>
        <v>0.15110356536502526</v>
      </c>
      <c r="H92" s="3">
        <f t="shared" si="13"/>
        <v>-0.27334465195246216</v>
      </c>
      <c r="I92" s="3">
        <f t="shared" si="14"/>
        <v>0.13667232600556165</v>
      </c>
      <c r="J92" s="3">
        <f t="shared" si="15"/>
        <v>-0.13667232594690051</v>
      </c>
      <c r="K92" s="3">
        <f t="shared" si="16"/>
        <v>3.2550908016668045E-5</v>
      </c>
      <c r="L92" s="4">
        <f t="shared" si="19"/>
        <v>4.4874368921609769</v>
      </c>
      <c r="M92" s="4">
        <v>4.4874618319251107</v>
      </c>
    </row>
    <row r="93" spans="3:13">
      <c r="C93" s="6">
        <f t="shared" si="17"/>
        <v>8.999999999999984</v>
      </c>
      <c r="D93" s="6">
        <f t="shared" si="10"/>
        <v>58.999999999999986</v>
      </c>
      <c r="E93" s="6">
        <f t="shared" si="11"/>
        <v>8.999999999999984</v>
      </c>
      <c r="F93" s="12">
        <f t="shared" si="18"/>
        <v>0.27118644067796643</v>
      </c>
      <c r="G93" s="3">
        <f t="shared" si="12"/>
        <v>0.15254237288135569</v>
      </c>
      <c r="H93" s="3">
        <f t="shared" si="13"/>
        <v>-0.27118644067796643</v>
      </c>
      <c r="I93" s="3">
        <f t="shared" si="14"/>
        <v>0.13559322037370544</v>
      </c>
      <c r="J93" s="3">
        <f t="shared" si="15"/>
        <v>-0.13559322030426099</v>
      </c>
      <c r="K93" s="3">
        <f t="shared" si="16"/>
        <v>3.1989516745725699E-5</v>
      </c>
      <c r="L93" s="4">
        <f t="shared" si="19"/>
        <v>4.4949923205989171</v>
      </c>
      <c r="M93" s="4">
        <v>4.4950174589930789</v>
      </c>
    </row>
    <row r="94" spans="3:13">
      <c r="C94" s="6">
        <f t="shared" si="17"/>
        <v>9.0999999999999837</v>
      </c>
      <c r="D94" s="6">
        <f t="shared" si="10"/>
        <v>59.09999999999998</v>
      </c>
      <c r="E94" s="6">
        <f t="shared" si="11"/>
        <v>9.0999999999999837</v>
      </c>
      <c r="F94" s="12">
        <f t="shared" si="18"/>
        <v>0.26903553299492422</v>
      </c>
      <c r="G94" s="3">
        <f t="shared" si="12"/>
        <v>0.15397631133671721</v>
      </c>
      <c r="H94" s="3">
        <f t="shared" si="13"/>
        <v>-0.26903553299492422</v>
      </c>
      <c r="I94" s="3">
        <f t="shared" si="14"/>
        <v>0.1345177665376438</v>
      </c>
      <c r="J94" s="3">
        <f t="shared" si="15"/>
        <v>-0.13451776645728042</v>
      </c>
      <c r="K94" s="3">
        <f t="shared" si="16"/>
        <v>3.1440454194203715E-5</v>
      </c>
      <c r="L94" s="4">
        <f t="shared" si="19"/>
        <v>4.5025111886946014</v>
      </c>
      <c r="M94" s="4">
        <v>4.5025365282129606</v>
      </c>
    </row>
    <row r="95" spans="3:13">
      <c r="C95" s="6">
        <f t="shared" si="17"/>
        <v>9.1999999999999833</v>
      </c>
      <c r="D95" s="6">
        <f t="shared" si="10"/>
        <v>59.199999999999982</v>
      </c>
      <c r="E95" s="6">
        <f t="shared" si="11"/>
        <v>9.1999999999999833</v>
      </c>
      <c r="F95" s="12">
        <f t="shared" si="18"/>
        <v>0.26689189189189227</v>
      </c>
      <c r="G95" s="3">
        <f t="shared" si="12"/>
        <v>0.15540540540540518</v>
      </c>
      <c r="H95" s="3">
        <f t="shared" si="13"/>
        <v>-0.26689189189189227</v>
      </c>
      <c r="I95" s="3">
        <f t="shared" si="14"/>
        <v>0.13344594599165641</v>
      </c>
      <c r="J95" s="3">
        <f t="shared" si="15"/>
        <v>-0.13344594590023587</v>
      </c>
      <c r="K95" s="3">
        <f t="shared" si="16"/>
        <v>3.0903318753161546E-5</v>
      </c>
      <c r="L95" s="4">
        <f t="shared" si="19"/>
        <v>4.5099948785431412</v>
      </c>
      <c r="M95" s="4">
        <v>4.5100204217273481</v>
      </c>
    </row>
    <row r="96" spans="3:13">
      <c r="C96" s="6">
        <f t="shared" si="17"/>
        <v>9.2999999999999829</v>
      </c>
      <c r="D96" s="6">
        <f t="shared" si="10"/>
        <v>59.299999999999983</v>
      </c>
      <c r="E96" s="6">
        <f t="shared" si="11"/>
        <v>9.2999999999999829</v>
      </c>
      <c r="F96" s="12">
        <f t="shared" si="18"/>
        <v>0.26475548060708298</v>
      </c>
      <c r="G96" s="3">
        <f t="shared" si="12"/>
        <v>0.15682967959527799</v>
      </c>
      <c r="H96" s="3">
        <f t="shared" si="13"/>
        <v>-0.26475548060708298</v>
      </c>
      <c r="I96" s="3">
        <f t="shared" si="14"/>
        <v>0.13237774035485078</v>
      </c>
      <c r="J96" s="3">
        <f t="shared" si="15"/>
        <v>-0.1323777402522322</v>
      </c>
      <c r="K96" s="3">
        <f t="shared" si="16"/>
        <v>3.0377726065067279E-5</v>
      </c>
      <c r="L96" s="4">
        <f t="shared" si="19"/>
        <v>4.5174447385165024</v>
      </c>
      <c r="M96" s="4">
        <v>4.517470487956917</v>
      </c>
    </row>
    <row r="97" spans="3:13">
      <c r="C97" s="6">
        <f t="shared" si="17"/>
        <v>9.3999999999999826</v>
      </c>
      <c r="D97" s="6">
        <f t="shared" si="10"/>
        <v>59.399999999999984</v>
      </c>
      <c r="E97" s="6">
        <f t="shared" si="11"/>
        <v>9.3999999999999826</v>
      </c>
      <c r="F97" s="12">
        <f t="shared" si="18"/>
        <v>0.26262626262626299</v>
      </c>
      <c r="G97" s="3">
        <f t="shared" si="12"/>
        <v>0.158249158249158</v>
      </c>
      <c r="H97" s="3">
        <f t="shared" si="13"/>
        <v>-0.26262626262626299</v>
      </c>
      <c r="I97" s="3">
        <f t="shared" si="14"/>
        <v>0.13131313137011155</v>
      </c>
      <c r="J97" s="3">
        <f t="shared" si="15"/>
        <v>-0.13131313125615143</v>
      </c>
      <c r="K97" s="3">
        <f t="shared" si="16"/>
        <v>2.9863308107558328E-5</v>
      </c>
      <c r="L97" s="4">
        <f t="shared" si="19"/>
        <v>4.5248620849807066</v>
      </c>
      <c r="M97" s="4">
        <v>4.5248880433180814</v>
      </c>
    </row>
    <row r="98" spans="3:13">
      <c r="C98" s="6">
        <f t="shared" si="17"/>
        <v>9.4999999999999822</v>
      </c>
      <c r="D98" s="6">
        <f t="shared" si="10"/>
        <v>59.499999999999986</v>
      </c>
      <c r="E98" s="6">
        <f t="shared" si="11"/>
        <v>9.4999999999999822</v>
      </c>
      <c r="F98" s="12">
        <f t="shared" si="18"/>
        <v>0.26050420168067262</v>
      </c>
      <c r="G98" s="3">
        <f t="shared" si="12"/>
        <v>0.15966386554621823</v>
      </c>
      <c r="H98" s="3">
        <f t="shared" si="13"/>
        <v>-0.26050420168067262</v>
      </c>
      <c r="I98" s="3">
        <f t="shared" si="14"/>
        <v>0.13025210090306033</v>
      </c>
      <c r="J98" s="3">
        <f t="shared" si="15"/>
        <v>-0.13025210077761229</v>
      </c>
      <c r="K98" s="3">
        <f t="shared" si="16"/>
        <v>2.9359712334947607E-5</v>
      </c>
      <c r="L98" s="4">
        <f t="shared" si="19"/>
        <v>4.5322482039316112</v>
      </c>
      <c r="M98" s="4">
        <v>4.5322743738576108</v>
      </c>
    </row>
    <row r="99" spans="3:13">
      <c r="C99" s="6">
        <f t="shared" si="17"/>
        <v>9.5999999999999819</v>
      </c>
      <c r="D99" s="6">
        <f t="shared" si="10"/>
        <v>59.59999999999998</v>
      </c>
      <c r="E99" s="6">
        <f t="shared" si="11"/>
        <v>9.5999999999999819</v>
      </c>
      <c r="F99" s="12">
        <f t="shared" si="18"/>
        <v>0.25838926174496685</v>
      </c>
      <c r="G99" s="3">
        <f t="shared" si="12"/>
        <v>0.16107382550335544</v>
      </c>
      <c r="H99" s="3">
        <f t="shared" si="13"/>
        <v>-0.25838926174496685</v>
      </c>
      <c r="I99" s="3">
        <f t="shared" si="14"/>
        <v>0.12919463094102598</v>
      </c>
      <c r="J99" s="3">
        <f t="shared" si="15"/>
        <v>-0.12919463080394086</v>
      </c>
      <c r="K99" s="3">
        <f t="shared" si="16"/>
        <v>2.8866600873339587E-5</v>
      </c>
      <c r="L99" s="4">
        <f t="shared" si="19"/>
        <v>4.5396043525537522</v>
      </c>
      <c r="M99" s="4">
        <v>4.5396307368126543</v>
      </c>
    </row>
    <row r="100" spans="3:13">
      <c r="C100" s="6">
        <f t="shared" si="17"/>
        <v>9.6999999999999815</v>
      </c>
      <c r="D100" s="6">
        <f t="shared" si="10"/>
        <v>59.699999999999982</v>
      </c>
      <c r="E100" s="6">
        <f t="shared" si="11"/>
        <v>9.6999999999999815</v>
      </c>
      <c r="F100" s="12">
        <f t="shared" si="18"/>
        <v>0.25628140703517627</v>
      </c>
      <c r="G100" s="3">
        <f t="shared" si="12"/>
        <v>0.16247906197654916</v>
      </c>
      <c r="H100" s="3">
        <f t="shared" si="13"/>
        <v>-0.25628140703517627</v>
      </c>
      <c r="I100" s="3">
        <f t="shared" si="14"/>
        <v>0.12814070359202531</v>
      </c>
      <c r="J100" s="3">
        <f t="shared" si="15"/>
        <v>-0.12814070344315096</v>
      </c>
      <c r="K100" s="3">
        <f t="shared" si="16"/>
        <v>2.8383649765470476E-5</v>
      </c>
      <c r="L100" s="4">
        <f t="shared" si="19"/>
        <v>4.546931760707654</v>
      </c>
      <c r="M100" s="4">
        <v>4.5469583620978629</v>
      </c>
    </row>
    <row r="101" spans="3:13">
      <c r="C101" s="6">
        <f t="shared" si="17"/>
        <v>9.7999999999999812</v>
      </c>
      <c r="D101" s="6">
        <f t="shared" si="10"/>
        <v>59.799999999999983</v>
      </c>
      <c r="E101" s="6">
        <f t="shared" si="11"/>
        <v>9.7999999999999812</v>
      </c>
      <c r="F101" s="12">
        <f t="shared" si="18"/>
        <v>0.25418060200668935</v>
      </c>
      <c r="G101" s="3">
        <f t="shared" si="12"/>
        <v>0.16387959866220708</v>
      </c>
      <c r="H101" s="3">
        <f t="shared" si="13"/>
        <v>-0.25418060200668935</v>
      </c>
      <c r="I101" s="3">
        <f t="shared" si="14"/>
        <v>0.12709030108375405</v>
      </c>
      <c r="J101" s="3">
        <f t="shared" si="15"/>
        <v>-0.1270903009229353</v>
      </c>
      <c r="K101" s="3">
        <f t="shared" si="16"/>
        <v>2.7910548261567136E-5</v>
      </c>
      <c r="L101" s="4">
        <f t="shared" si="19"/>
        <v>4.5542316323528382</v>
      </c>
      <c r="M101" s="4">
        <v>4.5542584537277078</v>
      </c>
    </row>
    <row r="102" spans="3:13">
      <c r="C102" s="6">
        <f t="shared" si="17"/>
        <v>9.8999999999999808</v>
      </c>
      <c r="D102" s="6">
        <f t="shared" si="10"/>
        <v>59.899999999999977</v>
      </c>
      <c r="E102" s="6">
        <f t="shared" si="11"/>
        <v>9.8999999999999808</v>
      </c>
      <c r="F102" s="12">
        <f t="shared" si="18"/>
        <v>0.25208681135225419</v>
      </c>
      <c r="G102" s="3">
        <f t="shared" si="12"/>
        <v>0.16527545909849725</v>
      </c>
      <c r="H102" s="3">
        <f t="shared" si="13"/>
        <v>-0.25208681135225419</v>
      </c>
      <c r="I102" s="3">
        <f t="shared" si="14"/>
        <v>0.12604340576258774</v>
      </c>
      <c r="J102" s="3">
        <f t="shared" si="15"/>
        <v>-0.12604340558966645</v>
      </c>
      <c r="K102" s="3">
        <f t="shared" si="16"/>
        <v>2.7446998153324298E-5</v>
      </c>
      <c r="L102" s="4">
        <f t="shared" si="19"/>
        <v>4.5615051469055272</v>
      </c>
      <c r="M102" s="4">
        <v>4.5615321911758393</v>
      </c>
    </row>
    <row r="103" spans="3:13">
      <c r="C103" s="6">
        <f t="shared" si="17"/>
        <v>9.9999999999999805</v>
      </c>
      <c r="D103" s="6">
        <f t="shared" si="10"/>
        <v>59.999999999999979</v>
      </c>
      <c r="E103" s="6">
        <f t="shared" si="11"/>
        <v>9.9999999999999805</v>
      </c>
      <c r="F103" s="12">
        <f t="shared" si="18"/>
        <v>0.25000000000000039</v>
      </c>
      <c r="G103" s="3">
        <f t="shared" si="12"/>
        <v>0.16666666666666641</v>
      </c>
      <c r="H103" s="3">
        <f t="shared" si="13"/>
        <v>-0.25000000000000039</v>
      </c>
      <c r="I103" s="3">
        <f t="shared" si="14"/>
        <v>0.12500000009259279</v>
      </c>
      <c r="J103" s="3">
        <f t="shared" si="15"/>
        <v>-0.12499999990740759</v>
      </c>
      <c r="K103" s="3">
        <f t="shared" si="16"/>
        <v>2.6992713147599989E-5</v>
      </c>
      <c r="L103" s="4">
        <f t="shared" si="19"/>
        <v>4.5687534605412541</v>
      </c>
      <c r="M103" s="4">
        <v>4.5687807306759023</v>
      </c>
    </row>
    <row r="104" spans="3:13">
      <c r="C104" s="6">
        <f t="shared" si="17"/>
        <v>10.09999999999998</v>
      </c>
      <c r="D104" s="6">
        <f t="shared" si="10"/>
        <v>60.09999999999998</v>
      </c>
      <c r="E104" s="6">
        <f t="shared" si="11"/>
        <v>10.09999999999998</v>
      </c>
      <c r="F104" s="12">
        <f t="shared" si="18"/>
        <v>0.24792013311148128</v>
      </c>
      <c r="G104" s="3">
        <f t="shared" si="12"/>
        <v>0.1680532445923458</v>
      </c>
      <c r="H104" s="3">
        <f t="shared" si="13"/>
        <v>-0.24792013311148128</v>
      </c>
      <c r="I104" s="3">
        <f t="shared" si="14"/>
        <v>0.12396006665454751</v>
      </c>
      <c r="J104" s="3">
        <f t="shared" si="15"/>
        <v>-0.12396006645693378</v>
      </c>
      <c r="K104" s="3">
        <f t="shared" si="16"/>
        <v>2.6547418277358958E-5</v>
      </c>
      <c r="L104" s="4">
        <f t="shared" si="19"/>
        <v>4.5759777074418135</v>
      </c>
      <c r="M104" s="4">
        <v>4.5760052064694614</v>
      </c>
    </row>
    <row r="105" spans="3:13">
      <c r="C105" s="6">
        <f t="shared" si="17"/>
        <v>10.19999999999998</v>
      </c>
      <c r="D105" s="6">
        <f t="shared" si="10"/>
        <v>60.199999999999982</v>
      </c>
      <c r="E105" s="6">
        <f t="shared" si="11"/>
        <v>10.19999999999998</v>
      </c>
      <c r="F105" s="12">
        <f t="shared" si="18"/>
        <v>0.24584717607973464</v>
      </c>
      <c r="G105" s="3">
        <f t="shared" si="12"/>
        <v>0.16943521594684358</v>
      </c>
      <c r="H105" s="3">
        <f t="shared" si="13"/>
        <v>-0.24584717607973464</v>
      </c>
      <c r="I105" s="3">
        <f t="shared" si="14"/>
        <v>0.12292358814497242</v>
      </c>
      <c r="J105" s="3">
        <f t="shared" si="15"/>
        <v>-0.12292358793476221</v>
      </c>
      <c r="K105" s="3">
        <f t="shared" si="16"/>
        <v>2.6110849347171783E-5</v>
      </c>
      <c r="L105" s="4">
        <f t="shared" si="19"/>
        <v>4.5831790009924323</v>
      </c>
      <c r="M105" s="4">
        <v>4.5832067320035135</v>
      </c>
    </row>
    <row r="106" spans="3:13">
      <c r="C106" s="6">
        <f t="shared" si="17"/>
        <v>10.299999999999979</v>
      </c>
      <c r="D106" s="6">
        <f t="shared" si="10"/>
        <v>60.299999999999983</v>
      </c>
      <c r="E106" s="6">
        <f t="shared" si="11"/>
        <v>10.299999999999979</v>
      </c>
      <c r="F106" s="12">
        <f t="shared" si="18"/>
        <v>0.2437810945273636</v>
      </c>
      <c r="G106" s="3">
        <f t="shared" si="12"/>
        <v>0.17081260364842424</v>
      </c>
      <c r="H106" s="3">
        <f t="shared" si="13"/>
        <v>-0.2437810945273636</v>
      </c>
      <c r="I106" s="3">
        <f t="shared" si="14"/>
        <v>0.12189054737517085</v>
      </c>
      <c r="J106" s="3">
        <f t="shared" si="15"/>
        <v>-0.12189054715219275</v>
      </c>
      <c r="K106" s="3">
        <f t="shared" si="16"/>
        <v>2.5682752410979837E-5</v>
      </c>
      <c r="L106" s="4">
        <f t="shared" si="19"/>
        <v>4.590358434931642</v>
      </c>
      <c r="M106" s="4">
        <v>4.5903864010795532</v>
      </c>
    </row>
    <row r="107" spans="3:13">
      <c r="C107" s="6">
        <f t="shared" si="17"/>
        <v>10.399999999999979</v>
      </c>
      <c r="D107" s="6">
        <f t="shared" si="10"/>
        <v>60.399999999999977</v>
      </c>
      <c r="E107" s="6">
        <f t="shared" si="11"/>
        <v>10.399999999999979</v>
      </c>
      <c r="F107" s="12">
        <f t="shared" si="18"/>
        <v>0.24172185430463619</v>
      </c>
      <c r="G107" s="3">
        <f t="shared" si="12"/>
        <v>0.17218543046357587</v>
      </c>
      <c r="H107" s="3">
        <f t="shared" si="13"/>
        <v>-0.24172185430463619</v>
      </c>
      <c r="I107" s="3">
        <f t="shared" si="14"/>
        <v>0.12086092727027853</v>
      </c>
      <c r="J107" s="3">
        <f t="shared" si="15"/>
        <v>-0.12086092703435766</v>
      </c>
      <c r="K107" s="3">
        <f t="shared" si="16"/>
        <v>2.5262883279975057E-5</v>
      </c>
      <c r="L107" s="4">
        <f t="shared" si="19"/>
        <v>4.5975170844567295</v>
      </c>
      <c r="M107" s="4">
        <v>4.5975452889600206</v>
      </c>
    </row>
    <row r="108" spans="3:13">
      <c r="C108" s="6">
        <f t="shared" si="17"/>
        <v>10.499999999999979</v>
      </c>
      <c r="D108" s="6">
        <f t="shared" si="10"/>
        <v>60.499999999999979</v>
      </c>
      <c r="E108" s="6">
        <f t="shared" si="11"/>
        <v>10.499999999999979</v>
      </c>
      <c r="F108" s="12">
        <f t="shared" si="18"/>
        <v>0.23966942148760373</v>
      </c>
      <c r="G108" s="3">
        <f t="shared" si="12"/>
        <v>0.17355371900826416</v>
      </c>
      <c r="H108" s="3">
        <f t="shared" si="13"/>
        <v>-0.23966942148760373</v>
      </c>
      <c r="I108" s="3">
        <f t="shared" si="14"/>
        <v>0.11983471086832294</v>
      </c>
      <c r="J108" s="3">
        <f t="shared" si="15"/>
        <v>-0.11983471061928079</v>
      </c>
      <c r="K108" s="3">
        <f t="shared" si="16"/>
        <v>2.4851007058471208E-5</v>
      </c>
      <c r="L108" s="4">
        <f t="shared" si="19"/>
        <v>4.6046560072897993</v>
      </c>
      <c r="M108" s="4">
        <v>4.6046844534335012</v>
      </c>
    </row>
    <row r="109" spans="3:13">
      <c r="C109" s="6">
        <f t="shared" si="17"/>
        <v>10.599999999999978</v>
      </c>
      <c r="D109" s="6">
        <f t="shared" si="10"/>
        <v>60.59999999999998</v>
      </c>
      <c r="E109" s="6">
        <f t="shared" si="11"/>
        <v>10.599999999999978</v>
      </c>
      <c r="F109" s="12">
        <f t="shared" si="18"/>
        <v>0.23762376237623806</v>
      </c>
      <c r="G109" s="3">
        <f t="shared" si="12"/>
        <v>0.17491749174917462</v>
      </c>
      <c r="H109" s="3">
        <f t="shared" si="13"/>
        <v>-0.23762376237623806</v>
      </c>
      <c r="I109" s="3">
        <f t="shared" si="14"/>
        <v>0.11881188131929188</v>
      </c>
      <c r="J109" s="3">
        <f>$H109+$I109</f>
        <v>-0.11881188105694618</v>
      </c>
      <c r="K109" s="3">
        <f t="shared" si="16"/>
        <v>2.4446897706142945E-5</v>
      </c>
      <c r="L109" s="4">
        <f t="shared" si="19"/>
        <v>4.611776244703389</v>
      </c>
      <c r="M109" s="4">
        <v>4.611804935840861</v>
      </c>
    </row>
    <row r="110" spans="3:13">
      <c r="C110" s="6">
        <f t="shared" si="17"/>
        <v>10.699999999999978</v>
      </c>
      <c r="D110" s="6">
        <f t="shared" si="10"/>
        <v>60.699999999999974</v>
      </c>
      <c r="E110" s="6">
        <f t="shared" si="11"/>
        <v>10.699999999999978</v>
      </c>
      <c r="F110" s="12">
        <f t="shared" si="18"/>
        <v>0.23558484349258696</v>
      </c>
      <c r="G110" s="3">
        <f t="shared" si="12"/>
        <v>0.17627677100494205</v>
      </c>
      <c r="H110" s="3">
        <f t="shared" si="13"/>
        <v>-0.23558484349258696</v>
      </c>
      <c r="I110" s="3">
        <f t="shared" si="14"/>
        <v>0.11779242188421113</v>
      </c>
      <c r="J110" s="3">
        <f t="shared" ref="J110:J173" si="20">$H110+$I110</f>
        <v>-0.11779242160837583</v>
      </c>
      <c r="K110" s="3">
        <f t="shared" si="16"/>
        <v>2.4050337624634266E-5</v>
      </c>
      <c r="L110" s="4">
        <f t="shared" si="19"/>
        <v>4.6188788225131674</v>
      </c>
      <c r="M110" s="4">
        <v>4.6189077620684857</v>
      </c>
    </row>
    <row r="111" spans="3:13">
      <c r="C111" s="6">
        <f t="shared" si="17"/>
        <v>10.799999999999978</v>
      </c>
      <c r="D111" s="6">
        <f t="shared" si="10"/>
        <v>60.799999999999976</v>
      </c>
      <c r="E111" s="6">
        <f t="shared" si="11"/>
        <v>10.799999999999978</v>
      </c>
      <c r="F111" s="12">
        <f t="shared" si="18"/>
        <v>0.23355263157894782</v>
      </c>
      <c r="G111" s="3">
        <f t="shared" si="12"/>
        <v>0.17763157894736811</v>
      </c>
      <c r="H111" s="3">
        <f t="shared" si="13"/>
        <v>-0.23355263157894782</v>
      </c>
      <c r="I111" s="3">
        <f t="shared" si="14"/>
        <v>0.11677631593423135</v>
      </c>
      <c r="J111" s="3">
        <f t="shared" si="20"/>
        <v>-0.11677631564471647</v>
      </c>
      <c r="K111" s="3">
        <f t="shared" si="16"/>
        <v>2.3661117267245735E-5</v>
      </c>
      <c r="L111" s="4">
        <f t="shared" si="19"/>
        <v>4.6259647520350775</v>
      </c>
      <c r="M111" s="4">
        <v>4.6259939435052475</v>
      </c>
    </row>
    <row r="112" spans="3:13">
      <c r="C112" s="6">
        <f t="shared" si="17"/>
        <v>10.899999999999977</v>
      </c>
      <c r="D112" s="6">
        <f t="shared" si="10"/>
        <v>60.899999999999977</v>
      </c>
      <c r="E112" s="6">
        <f t="shared" si="11"/>
        <v>10.899999999999977</v>
      </c>
      <c r="F112" s="12">
        <f t="shared" si="18"/>
        <v>0.23152709359605958</v>
      </c>
      <c r="G112" s="3">
        <f t="shared" si="12"/>
        <v>0.17898193760262696</v>
      </c>
      <c r="H112" s="3">
        <f t="shared" si="13"/>
        <v>-0.23152709359605958</v>
      </c>
      <c r="I112" s="3">
        <f t="shared" si="14"/>
        <v>0.11576354694972404</v>
      </c>
      <c r="J112" s="3">
        <f t="shared" si="20"/>
        <v>-0.11576354664633554</v>
      </c>
      <c r="K112" s="3">
        <f t="shared" si="16"/>
        <v>2.3279034769937978E-5</v>
      </c>
      <c r="L112" s="4">
        <f t="shared" si="19"/>
        <v>4.6330350310144262</v>
      </c>
      <c r="M112" s="4">
        <v>4.6330644779698344</v>
      </c>
    </row>
    <row r="113" spans="3:13">
      <c r="C113" s="6">
        <f t="shared" si="17"/>
        <v>10.999999999999977</v>
      </c>
      <c r="D113" s="6">
        <f t="shared" si="10"/>
        <v>60.999999999999979</v>
      </c>
      <c r="E113" s="6">
        <f t="shared" si="11"/>
        <v>10.999999999999977</v>
      </c>
      <c r="F113" s="12">
        <f t="shared" si="18"/>
        <v>0.22950819672131192</v>
      </c>
      <c r="G113" s="3">
        <f t="shared" si="12"/>
        <v>0.18032786885245869</v>
      </c>
      <c r="H113" s="3">
        <f t="shared" si="13"/>
        <v>-0.22950819672131192</v>
      </c>
      <c r="I113" s="3">
        <f t="shared" si="14"/>
        <v>0.11475409851938613</v>
      </c>
      <c r="J113" s="3">
        <f t="shared" si="20"/>
        <v>-0.11475409820192579</v>
      </c>
      <c r="K113" s="3">
        <f t="shared" si="16"/>
        <v>2.2903895602555124E-5</v>
      </c>
      <c r="L113" s="4">
        <f t="shared" si="19"/>
        <v>4.640090644524423</v>
      </c>
      <c r="M113" s="4">
        <v>4.6401203506131115</v>
      </c>
    </row>
    <row r="114" spans="3:13">
      <c r="C114" s="6">
        <f t="shared" si="17"/>
        <v>11.099999999999977</v>
      </c>
      <c r="D114" s="6">
        <f t="shared" si="10"/>
        <v>61.09999999999998</v>
      </c>
      <c r="E114" s="6">
        <f t="shared" si="11"/>
        <v>11.099999999999977</v>
      </c>
      <c r="F114" s="12">
        <f t="shared" si="18"/>
        <v>0.22749590834697264</v>
      </c>
      <c r="G114" s="3">
        <f t="shared" si="12"/>
        <v>0.18166939443535154</v>
      </c>
      <c r="H114" s="3">
        <f t="shared" si="13"/>
        <v>-0.22749590834697264</v>
      </c>
      <c r="I114" s="3">
        <f t="shared" si="14"/>
        <v>0.11374795433935363</v>
      </c>
      <c r="J114" s="3">
        <f t="shared" si="20"/>
        <v>-0.11374795400761901</v>
      </c>
      <c r="K114" s="3">
        <f t="shared" si="16"/>
        <v>2.2535512238797129E-5</v>
      </c>
      <c r="L114" s="4">
        <f t="shared" si="19"/>
        <v>4.6471325658399678</v>
      </c>
      <c r="M114" s="4">
        <v>4.6471625347883538</v>
      </c>
    </row>
    <row r="115" spans="3:13">
      <c r="C115" s="6">
        <f t="shared" si="17"/>
        <v>11.199999999999976</v>
      </c>
      <c r="D115" s="6">
        <f t="shared" si="10"/>
        <v>61.199999999999974</v>
      </c>
      <c r="E115" s="6">
        <f t="shared" si="11"/>
        <v>11.199999999999976</v>
      </c>
      <c r="F115" s="12">
        <f t="shared" si="18"/>
        <v>0.22549019607843185</v>
      </c>
      <c r="G115" s="3">
        <f t="shared" si="12"/>
        <v>0.1830065359477121</v>
      </c>
      <c r="H115" s="3">
        <f t="shared" si="13"/>
        <v>-0.22549019607843185</v>
      </c>
      <c r="I115" s="3">
        <f t="shared" si="14"/>
        <v>0.11274509821232381</v>
      </c>
      <c r="J115" s="3">
        <f t="shared" si="20"/>
        <v>-0.11274509786610803</v>
      </c>
      <c r="K115" s="3">
        <f t="shared" si="16"/>
        <v>2.2173703843886283E-5</v>
      </c>
      <c r="L115" s="4">
        <f t="shared" si="19"/>
        <v>4.6541617572865404</v>
      </c>
      <c r="M115" s="4">
        <v>4.6541919929021933</v>
      </c>
    </row>
    <row r="116" spans="3:13">
      <c r="C116" s="6">
        <f t="shared" si="17"/>
        <v>11.299999999999976</v>
      </c>
      <c r="D116" s="6">
        <f t="shared" si="10"/>
        <v>61.299999999999976</v>
      </c>
      <c r="E116" s="6">
        <f t="shared" si="11"/>
        <v>11.299999999999976</v>
      </c>
      <c r="F116" s="12">
        <f t="shared" si="18"/>
        <v>0.22349102773246377</v>
      </c>
      <c r="G116" s="3">
        <f t="shared" si="12"/>
        <v>0.18433931484502414</v>
      </c>
      <c r="H116" s="3">
        <f t="shared" si="13"/>
        <v>-0.22349102773246377</v>
      </c>
      <c r="I116" s="3">
        <f t="shared" si="14"/>
        <v>0.11174551404668606</v>
      </c>
      <c r="J116" s="3">
        <f t="shared" si="20"/>
        <v>-0.1117455136857777</v>
      </c>
      <c r="K116" s="3">
        <f t="shared" si="16"/>
        <v>2.1818295978789926E-5</v>
      </c>
      <c r="L116" s="4">
        <f t="shared" si="19"/>
        <v>4.6611791710669657</v>
      </c>
      <c r="M116" s="4">
        <v>4.661209677240576</v>
      </c>
    </row>
    <row r="117" spans="3:13">
      <c r="C117" s="6">
        <f t="shared" si="17"/>
        <v>11.399999999999975</v>
      </c>
      <c r="D117" s="6">
        <f t="shared" si="10"/>
        <v>61.399999999999977</v>
      </c>
      <c r="E117" s="6">
        <f t="shared" si="11"/>
        <v>11.399999999999975</v>
      </c>
      <c r="F117" s="12">
        <f t="shared" si="18"/>
        <v>0.22149837133550537</v>
      </c>
      <c r="G117" s="3">
        <f t="shared" si="12"/>
        <v>0.18566775244299641</v>
      </c>
      <c r="H117" s="3">
        <f t="shared" si="13"/>
        <v>-0.22149837133550537</v>
      </c>
      <c r="I117" s="3">
        <f t="shared" si="14"/>
        <v>0.11074918585566119</v>
      </c>
      <c r="J117" s="3">
        <f t="shared" si="20"/>
        <v>-0.11074918547984418</v>
      </c>
      <c r="K117" s="3">
        <f t="shared" si="16"/>
        <v>2.1469120320014023E-5</v>
      </c>
      <c r="L117" s="4">
        <f t="shared" si="19"/>
        <v>4.6681857500672699</v>
      </c>
      <c r="M117" s="4">
        <v>4.6682165307759824</v>
      </c>
    </row>
    <row r="118" spans="3:13">
      <c r="C118" s="6">
        <f t="shared" si="17"/>
        <v>11.499999999999975</v>
      </c>
      <c r="D118" s="6">
        <f t="shared" si="10"/>
        <v>61.499999999999972</v>
      </c>
      <c r="E118" s="6">
        <f t="shared" si="11"/>
        <v>11.499999999999975</v>
      </c>
      <c r="F118" s="12">
        <f t="shared" si="18"/>
        <v>0.21951219512195172</v>
      </c>
      <c r="G118" s="3">
        <f t="shared" si="12"/>
        <v>0.18699186991869887</v>
      </c>
      <c r="H118" s="3">
        <f t="shared" si="13"/>
        <v>-0.21951219512195172</v>
      </c>
      <c r="I118" s="3">
        <f t="shared" si="14"/>
        <v>0.10975609775644911</v>
      </c>
      <c r="J118" s="3">
        <f t="shared" si="20"/>
        <v>-0.10975609736550261</v>
      </c>
      <c r="K118" s="3">
        <f t="shared" si="16"/>
        <v>2.1126014393940684E-5</v>
      </c>
      <c r="L118" s="4">
        <f t="shared" si="19"/>
        <v>4.6751824286450603</v>
      </c>
      <c r="M118" s="4">
        <v>4.6752134879544265</v>
      </c>
    </row>
    <row r="119" spans="3:13">
      <c r="C119" s="6">
        <f t="shared" si="17"/>
        <v>11.599999999999975</v>
      </c>
      <c r="D119" s="6">
        <f t="shared" si="10"/>
        <v>61.599999999999973</v>
      </c>
      <c r="E119" s="6">
        <f t="shared" si="11"/>
        <v>11.599999999999975</v>
      </c>
      <c r="F119" s="12">
        <f t="shared" si="18"/>
        <v>0.21753246753246805</v>
      </c>
      <c r="G119" s="3">
        <f t="shared" si="12"/>
        <v>0.18831168831168799</v>
      </c>
      <c r="H119" s="3">
        <f t="shared" si="13"/>
        <v>-0.21753246753246805</v>
      </c>
      <c r="I119" s="3">
        <f t="shared" si="14"/>
        <v>0.10876623396938494</v>
      </c>
      <c r="J119" s="3">
        <f t="shared" si="20"/>
        <v>-0.10876623356308311</v>
      </c>
      <c r="K119" s="3">
        <f t="shared" si="16"/>
        <v>2.0788821324932427E-5</v>
      </c>
      <c r="L119" s="4">
        <f t="shared" si="19"/>
        <v>4.6821701334000867</v>
      </c>
      <c r="M119" s="4">
        <v>4.6822014754659351</v>
      </c>
    </row>
    <row r="120" spans="3:13">
      <c r="C120" s="6">
        <f t="shared" si="17"/>
        <v>11.699999999999974</v>
      </c>
      <c r="D120" s="6">
        <f t="shared" si="10"/>
        <v>61.699999999999974</v>
      </c>
      <c r="E120" s="6">
        <f t="shared" si="11"/>
        <v>11.699999999999974</v>
      </c>
      <c r="F120" s="12">
        <f t="shared" si="18"/>
        <v>0.21555915721231816</v>
      </c>
      <c r="G120" s="3">
        <f t="shared" si="12"/>
        <v>0.18962722852512123</v>
      </c>
      <c r="H120" s="3">
        <f t="shared" si="13"/>
        <v>-0.21555915721231816</v>
      </c>
      <c r="I120" s="3">
        <f t="shared" si="14"/>
        <v>0.10777957881710311</v>
      </c>
      <c r="J120" s="3">
        <f t="shared" si="20"/>
        <v>-0.10777957839521506</v>
      </c>
      <c r="K120" s="3">
        <f t="shared" si="16"/>
        <v>2.0457389596370557E-5</v>
      </c>
      <c r="L120" s="4">
        <f t="shared" si="19"/>
        <v>4.6891497839287899</v>
      </c>
      <c r="M120" s="4">
        <v>4.6891814130016556</v>
      </c>
    </row>
    <row r="121" spans="3:13">
      <c r="C121" s="6">
        <f t="shared" si="17"/>
        <v>11.799999999999974</v>
      </c>
      <c r="D121" s="6">
        <f t="shared" si="10"/>
        <v>61.799999999999976</v>
      </c>
      <c r="E121" s="6">
        <f t="shared" si="11"/>
        <v>11.799999999999974</v>
      </c>
      <c r="F121" s="12">
        <f t="shared" si="18"/>
        <v>0.21359223300970925</v>
      </c>
      <c r="G121" s="3">
        <f t="shared" si="12"/>
        <v>0.19093851132686049</v>
      </c>
      <c r="H121" s="3">
        <f t="shared" si="13"/>
        <v>-0.21359223300970925</v>
      </c>
      <c r="I121" s="3">
        <f t="shared" si="14"/>
        <v>0.10679611672370985</v>
      </c>
      <c r="J121" s="3">
        <f t="shared" si="20"/>
        <v>-0.1067961162859994</v>
      </c>
      <c r="K121" s="3">
        <f t="shared" si="16"/>
        <v>2.0131572823767208E-5</v>
      </c>
      <c r="L121" s="4">
        <f t="shared" si="19"/>
        <v>4.6961222935664235</v>
      </c>
      <c r="M121" s="4">
        <v>4.6961542139933723</v>
      </c>
    </row>
    <row r="122" spans="3:13">
      <c r="C122" s="6">
        <f t="shared" si="17"/>
        <v>11.899999999999974</v>
      </c>
      <c r="D122" s="6">
        <f t="shared" si="10"/>
        <v>61.899999999999977</v>
      </c>
      <c r="E122" s="6">
        <f t="shared" si="11"/>
        <v>11.899999999999974</v>
      </c>
      <c r="F122" s="12">
        <f t="shared" si="18"/>
        <v>0.21163166397415237</v>
      </c>
      <c r="G122" s="3">
        <f t="shared" si="12"/>
        <v>0.19224555735056506</v>
      </c>
      <c r="H122" s="3">
        <f t="shared" si="13"/>
        <v>-0.21163166397415237</v>
      </c>
      <c r="I122" s="3">
        <f t="shared" si="14"/>
        <v>0.10581583221396339</v>
      </c>
      <c r="J122" s="3">
        <f t="shared" si="20"/>
        <v>-0.10581583176018898</v>
      </c>
      <c r="K122" s="3">
        <f t="shared" si="16"/>
        <v>1.9811229539326569E-5</v>
      </c>
      <c r="L122" s="4">
        <f t="shared" si="19"/>
        <v>4.7030885701164618</v>
      </c>
      <c r="M122" s="4">
        <v>4.7031207863440061</v>
      </c>
    </row>
    <row r="123" spans="3:13">
      <c r="C123" s="6">
        <f t="shared" si="17"/>
        <v>11.999999999999973</v>
      </c>
      <c r="D123" s="6">
        <f t="shared" si="10"/>
        <v>61.999999999999972</v>
      </c>
      <c r="E123" s="6">
        <f t="shared" si="11"/>
        <v>11.999999999999973</v>
      </c>
      <c r="F123" s="12">
        <f t="shared" si="18"/>
        <v>0.20967741935483925</v>
      </c>
      <c r="G123" s="3">
        <f t="shared" si="12"/>
        <v>0.19354838709677386</v>
      </c>
      <c r="H123" s="3">
        <f t="shared" si="13"/>
        <v>-0.20967741935483925</v>
      </c>
      <c r="I123" s="3">
        <f t="shared" si="14"/>
        <v>0.10483870991246236</v>
      </c>
      <c r="J123" s="3">
        <f t="shared" si="20"/>
        <v>-0.10483870944237689</v>
      </c>
      <c r="K123" s="3">
        <f t="shared" si="16"/>
        <v>1.9496222987261391E-5</v>
      </c>
      <c r="L123" s="4">
        <f t="shared" si="19"/>
        <v>4.7100495165693648</v>
      </c>
      <c r="M123" s="4">
        <v>4.7100820331469357</v>
      </c>
    </row>
    <row r="124" spans="3:13">
      <c r="C124" s="6">
        <f t="shared" si="17"/>
        <v>12.099999999999973</v>
      </c>
      <c r="D124" s="6">
        <f t="shared" si="10"/>
        <v>62.099999999999973</v>
      </c>
      <c r="E124" s="6">
        <f t="shared" si="11"/>
        <v>12.099999999999973</v>
      </c>
      <c r="F124" s="12">
        <f t="shared" si="18"/>
        <v>0.20772946859903435</v>
      </c>
      <c r="G124" s="3">
        <f t="shared" si="12"/>
        <v>0.1948470209339771</v>
      </c>
      <c r="H124" s="3">
        <f t="shared" si="13"/>
        <v>-0.20772946859903435</v>
      </c>
      <c r="I124" s="3">
        <f t="shared" si="14"/>
        <v>0.1038647345428419</v>
      </c>
      <c r="J124" s="3">
        <f t="shared" si="20"/>
        <v>-0.10386473405619245</v>
      </c>
      <c r="K124" s="3">
        <f t="shared" si="16"/>
        <v>1.9186420929281911E-5</v>
      </c>
      <c r="L124" s="4">
        <f t="shared" si="19"/>
        <v>4.7170060318112608</v>
      </c>
      <c r="M124" s="4">
        <v>4.7170388533934036</v>
      </c>
    </row>
    <row r="125" spans="3:13">
      <c r="C125" s="6">
        <f t="shared" si="17"/>
        <v>12.199999999999973</v>
      </c>
      <c r="D125" s="6">
        <f t="shared" si="10"/>
        <v>62.199999999999974</v>
      </c>
      <c r="E125" s="6">
        <f t="shared" si="11"/>
        <v>12.199999999999973</v>
      </c>
      <c r="F125" s="12">
        <f t="shared" si="18"/>
        <v>0.20578778135048284</v>
      </c>
      <c r="G125" s="3">
        <f t="shared" si="12"/>
        <v>0.19614147909967811</v>
      </c>
      <c r="H125" s="3">
        <f t="shared" si="13"/>
        <v>-0.20578778135048284</v>
      </c>
      <c r="I125" s="3">
        <f t="shared" si="14"/>
        <v>0.10289389092697752</v>
      </c>
      <c r="J125" s="3">
        <f t="shared" si="20"/>
        <v>-0.10289389042350532</v>
      </c>
      <c r="K125" s="3">
        <f t="shared" si="16"/>
        <v>1.8881695459660452E-5</v>
      </c>
      <c r="L125" s="4">
        <f t="shared" si="19"/>
        <v>4.7239590113242347</v>
      </c>
      <c r="M125" s="4">
        <v>4.7239921426755345</v>
      </c>
    </row>
    <row r="126" spans="3:13">
      <c r="C126" s="6">
        <f t="shared" si="17"/>
        <v>12.299999999999972</v>
      </c>
      <c r="D126" s="6">
        <f t="shared" si="10"/>
        <v>62.299999999999969</v>
      </c>
      <c r="E126" s="6">
        <f t="shared" si="11"/>
        <v>12.299999999999972</v>
      </c>
      <c r="F126" s="12">
        <f t="shared" si="18"/>
        <v>0.2038523274478336</v>
      </c>
      <c r="G126" s="3">
        <f t="shared" si="12"/>
        <v>0.19743178170144426</v>
      </c>
      <c r="H126" s="3">
        <f t="shared" si="13"/>
        <v>-0.2038523274478336</v>
      </c>
      <c r="I126" s="3">
        <f t="shared" si="14"/>
        <v>0.10192616398419677</v>
      </c>
      <c r="J126" s="3">
        <f t="shared" si="20"/>
        <v>-0.10192616346363684</v>
      </c>
      <c r="K126" s="3">
        <f t="shared" si="16"/>
        <v>1.8581922829136177E-5</v>
      </c>
      <c r="L126" s="4">
        <f t="shared" si="19"/>
        <v>4.7309093478840403</v>
      </c>
      <c r="M126" s="4">
        <v>4.7309427938815212</v>
      </c>
    </row>
    <row r="127" spans="3:13">
      <c r="C127" s="6">
        <f t="shared" si="17"/>
        <v>12.399999999999972</v>
      </c>
      <c r="D127" s="6">
        <f t="shared" si="10"/>
        <v>62.39999999999997</v>
      </c>
      <c r="E127" s="6">
        <f t="shared" si="11"/>
        <v>12.399999999999972</v>
      </c>
      <c r="F127" s="12">
        <f t="shared" si="18"/>
        <v>0.20192307692307748</v>
      </c>
      <c r="G127" s="3">
        <f t="shared" si="12"/>
        <v>0.19871794871794837</v>
      </c>
      <c r="H127" s="3">
        <f t="shared" si="13"/>
        <v>-0.20192307692307748</v>
      </c>
      <c r="I127" s="3">
        <f t="shared" si="14"/>
        <v>0.10096153873049818</v>
      </c>
      <c r="J127" s="3">
        <f t="shared" si="20"/>
        <v>-0.1009615381925793</v>
      </c>
      <c r="K127" s="3">
        <f t="shared" si="16"/>
        <v>1.8286983277576718E-5</v>
      </c>
      <c r="L127" s="4">
        <f t="shared" si="19"/>
        <v>4.7378579322469507</v>
      </c>
      <c r="M127" s="4">
        <v>4.7378916978833061</v>
      </c>
    </row>
    <row r="128" spans="3:13">
      <c r="C128" s="6">
        <f t="shared" si="17"/>
        <v>12.499999999999972</v>
      </c>
      <c r="D128" s="6">
        <f t="shared" si="10"/>
        <v>62.499999999999972</v>
      </c>
      <c r="E128" s="6">
        <f t="shared" si="11"/>
        <v>12.499999999999972</v>
      </c>
      <c r="F128" s="12">
        <f t="shared" si="18"/>
        <v>0.20000000000000054</v>
      </c>
      <c r="G128" s="3">
        <f t="shared" si="12"/>
        <v>0.19999999999999962</v>
      </c>
      <c r="H128" s="3">
        <f t="shared" si="13"/>
        <v>-0.20000000000000054</v>
      </c>
      <c r="I128" s="3">
        <f t="shared" si="14"/>
        <v>0.10000000027777806</v>
      </c>
      <c r="J128" s="3">
        <f t="shared" si="20"/>
        <v>-9.9999999722222482E-2</v>
      </c>
      <c r="K128" s="3">
        <f t="shared" si="16"/>
        <v>1.7996760874508522E-5</v>
      </c>
      <c r="L128" s="4">
        <f t="shared" si="19"/>
        <v>4.7448056538363739</v>
      </c>
      <c r="M128" s="4">
        <v>4.7448397442244392</v>
      </c>
    </row>
    <row r="129" spans="3:13">
      <c r="C129" s="6">
        <f t="shared" si="17"/>
        <v>12.599999999999971</v>
      </c>
      <c r="D129" s="6">
        <f t="shared" si="10"/>
        <v>62.599999999999973</v>
      </c>
      <c r="E129" s="6">
        <f t="shared" si="11"/>
        <v>12.599999999999971</v>
      </c>
      <c r="F129" s="12">
        <f t="shared" si="18"/>
        <v>0.1980830670926523</v>
      </c>
      <c r="G129" s="3">
        <f t="shared" si="12"/>
        <v>0.20127795527156511</v>
      </c>
      <c r="H129" s="3">
        <f t="shared" si="13"/>
        <v>-0.1980830670926523</v>
      </c>
      <c r="I129" s="3">
        <f t="shared" si="14"/>
        <v>9.9041533833064507E-2</v>
      </c>
      <c r="J129" s="3">
        <f t="shared" si="20"/>
        <v>-9.9041533259587797E-2</v>
      </c>
      <c r="K129" s="3">
        <f t="shared" si="16"/>
        <v>1.7711143367279969E-5</v>
      </c>
      <c r="L129" s="4">
        <f t="shared" si="19"/>
        <v>4.7517534014258409</v>
      </c>
      <c r="M129" s="4">
        <v>4.7517878218023739</v>
      </c>
    </row>
    <row r="130" spans="3:13">
      <c r="C130" s="6">
        <f t="shared" si="17"/>
        <v>12.699999999999971</v>
      </c>
      <c r="D130" s="6">
        <f t="shared" si="10"/>
        <v>62.699999999999974</v>
      </c>
      <c r="E130" s="6">
        <f t="shared" si="11"/>
        <v>12.699999999999971</v>
      </c>
      <c r="F130" s="12">
        <f t="shared" si="18"/>
        <v>0.1961722488038283</v>
      </c>
      <c r="G130" s="3">
        <f t="shared" si="12"/>
        <v>0.20255183413078112</v>
      </c>
      <c r="H130" s="3">
        <f t="shared" si="13"/>
        <v>-0.1961722488038283</v>
      </c>
      <c r="I130" s="3">
        <f t="shared" si="14"/>
        <v>9.8086124697758778E-2</v>
      </c>
      <c r="J130" s="3">
        <f t="shared" si="20"/>
        <v>-9.8086124106069525E-2</v>
      </c>
      <c r="K130" s="3">
        <f t="shared" si="16"/>
        <v>1.7430022036357684E-5</v>
      </c>
      <c r="L130" s="4">
        <f t="shared" si="19"/>
        <v>4.7587020638215902</v>
      </c>
      <c r="M130" s="4">
        <v>4.7587368195509727</v>
      </c>
    </row>
    <row r="131" spans="3:13">
      <c r="C131" s="6">
        <f t="shared" si="17"/>
        <v>12.799999999999971</v>
      </c>
      <c r="D131" s="6">
        <f t="shared" ref="D131:D194" si="21">$A$4+$C131</f>
        <v>62.799999999999969</v>
      </c>
      <c r="E131" s="6">
        <f t="shared" ref="E131:E194" si="22">$A$10*$C131</f>
        <v>12.799999999999971</v>
      </c>
      <c r="F131" s="12">
        <f t="shared" si="18"/>
        <v>0.19426751592356745</v>
      </c>
      <c r="G131" s="3">
        <f t="shared" ref="G131:G194" si="23">IF(($A$4*$A$6-$E131)&gt;0,($E131+$A$14*$A$4)/$D131,($A$14*$A$4+$A$6*$A$4)/$D131)</f>
        <v>0.20382165605095504</v>
      </c>
      <c r="H131" s="3">
        <f t="shared" ref="H131:H194" si="24">($E131-$A$4*$A$6)/$D131</f>
        <v>-0.19426751592356745</v>
      </c>
      <c r="I131" s="3">
        <f t="shared" ref="I131:I194" si="25">0.5*(SQRT(($A$16+$H131)^2+4*$A$16*$G131))</f>
        <v>9.7133758266883904E-2</v>
      </c>
      <c r="J131" s="3">
        <f t="shared" si="20"/>
        <v>-9.7133757656683542E-2</v>
      </c>
      <c r="K131" s="3">
        <f t="shared" ref="K131:K194" si="26">0.5*(SQRT(($A$8+$G131)^2+4*$A$8*$F131)-($A$8+$G131))</f>
        <v>1.7153291557450712E-5</v>
      </c>
      <c r="L131" s="4">
        <f t="shared" si="19"/>
        <v>4.7656525305439779</v>
      </c>
      <c r="M131" s="4">
        <v>4.7656876271228557</v>
      </c>
    </row>
    <row r="132" spans="3:13">
      <c r="C132" s="6">
        <f t="shared" ref="C132:C195" si="27">C131+$A$18</f>
        <v>12.89999999999997</v>
      </c>
      <c r="D132" s="6">
        <f t="shared" si="21"/>
        <v>62.89999999999997</v>
      </c>
      <c r="E132" s="6">
        <f t="shared" si="22"/>
        <v>12.89999999999997</v>
      </c>
      <c r="F132" s="12">
        <f t="shared" ref="F132:F195" si="28">($A$4*$A$6-$E132)/$D132</f>
        <v>0.19236883942766353</v>
      </c>
      <c r="G132" s="3">
        <f t="shared" si="23"/>
        <v>0.20508744038155766</v>
      </c>
      <c r="H132" s="3">
        <f t="shared" si="24"/>
        <v>-0.19236883942766353</v>
      </c>
      <c r="I132" s="3">
        <f t="shared" si="25"/>
        <v>9.6184420028340489E-2</v>
      </c>
      <c r="J132" s="3">
        <f t="shared" si="20"/>
        <v>-9.618441939932304E-2</v>
      </c>
      <c r="K132" s="3">
        <f t="shared" si="26"/>
        <v>1.6880849870018477E-5</v>
      </c>
      <c r="L132" s="4">
        <f t="shared" ref="L132:L195" si="29">IF($K132&gt;0,-LOG($K132),14+LOG($J132))</f>
        <v>4.7726056925108287</v>
      </c>
      <c r="M132" s="4">
        <v>4.7726411355720124</v>
      </c>
    </row>
    <row r="133" spans="3:13">
      <c r="C133" s="6">
        <f t="shared" si="27"/>
        <v>12.99999999999997</v>
      </c>
      <c r="D133" s="6">
        <f t="shared" si="21"/>
        <v>62.999999999999972</v>
      </c>
      <c r="E133" s="6">
        <f t="shared" si="22"/>
        <v>12.99999999999997</v>
      </c>
      <c r="F133" s="12">
        <f t="shared" si="28"/>
        <v>0.19047619047619105</v>
      </c>
      <c r="G133" s="3">
        <f t="shared" si="23"/>
        <v>0.20634920634920595</v>
      </c>
      <c r="H133" s="3">
        <f t="shared" si="24"/>
        <v>-0.19047619047619105</v>
      </c>
      <c r="I133" s="3">
        <f t="shared" si="25"/>
        <v>9.5238095562169597E-2</v>
      </c>
      <c r="J133" s="3">
        <f t="shared" si="20"/>
        <v>-9.5238094914021451E-2</v>
      </c>
      <c r="K133" s="3">
        <f t="shared" si="26"/>
        <v>1.6612598051829464E-5</v>
      </c>
      <c r="L133" s="4">
        <f t="shared" si="29"/>
        <v>4.7795624427238357</v>
      </c>
      <c r="M133" s="4">
        <v>4.7795982380407986</v>
      </c>
    </row>
    <row r="134" spans="3:13">
      <c r="C134" s="6">
        <f t="shared" si="27"/>
        <v>13.099999999999969</v>
      </c>
      <c r="D134" s="6">
        <f t="shared" si="21"/>
        <v>63.099999999999966</v>
      </c>
      <c r="E134" s="6">
        <f t="shared" si="22"/>
        <v>13.099999999999969</v>
      </c>
      <c r="F134" s="12">
        <f t="shared" si="28"/>
        <v>0.18858954041204495</v>
      </c>
      <c r="G134" s="3">
        <f t="shared" si="23"/>
        <v>0.20760697305863671</v>
      </c>
      <c r="H134" s="3">
        <f t="shared" si="24"/>
        <v>-0.18858954041204495</v>
      </c>
      <c r="I134" s="3">
        <f t="shared" si="25"/>
        <v>9.4294770539822659E-2</v>
      </c>
      <c r="J134" s="3">
        <f t="shared" si="20"/>
        <v>-9.4294769872222295E-2</v>
      </c>
      <c r="K134" s="3">
        <f t="shared" si="26"/>
        <v>1.6348440199251413E-5</v>
      </c>
      <c r="L134" s="4">
        <f t="shared" si="29"/>
        <v>4.786523676959221</v>
      </c>
      <c r="M134" s="4">
        <v>4.7865598304512575</v>
      </c>
    </row>
    <row r="135" spans="3:13">
      <c r="C135" s="6">
        <f t="shared" si="27"/>
        <v>13.199999999999969</v>
      </c>
      <c r="D135" s="6">
        <f t="shared" si="21"/>
        <v>63.199999999999967</v>
      </c>
      <c r="E135" s="6">
        <f t="shared" si="22"/>
        <v>13.199999999999969</v>
      </c>
      <c r="F135" s="12">
        <f t="shared" si="28"/>
        <v>0.18670886075949425</v>
      </c>
      <c r="G135" s="3">
        <f t="shared" si="23"/>
        <v>0.2088607594936705</v>
      </c>
      <c r="H135" s="3">
        <f t="shared" si="24"/>
        <v>-0.18670886075949425</v>
      </c>
      <c r="I135" s="3">
        <f t="shared" si="25"/>
        <v>9.3354430723438284E-2</v>
      </c>
      <c r="J135" s="3">
        <f t="shared" si="20"/>
        <v>-9.3354430036055966E-2</v>
      </c>
      <c r="K135" s="3">
        <f t="shared" si="26"/>
        <v>1.6088283313037133E-5</v>
      </c>
      <c r="L135" s="4">
        <f t="shared" si="29"/>
        <v>4.7934902944622033</v>
      </c>
      <c r="M135" s="4">
        <v>4.7935268121984214</v>
      </c>
    </row>
    <row r="136" spans="3:13">
      <c r="C136" s="6">
        <f t="shared" si="27"/>
        <v>13.299999999999969</v>
      </c>
      <c r="D136" s="6">
        <f t="shared" si="21"/>
        <v>63.299999999999969</v>
      </c>
      <c r="E136" s="6">
        <f t="shared" si="22"/>
        <v>13.299999999999969</v>
      </c>
      <c r="F136" s="12">
        <f t="shared" si="28"/>
        <v>0.18483412322274939</v>
      </c>
      <c r="G136" s="3">
        <f t="shared" si="23"/>
        <v>0.21011058451816705</v>
      </c>
      <c r="H136" s="3">
        <f t="shared" si="24"/>
        <v>-0.18483412322274939</v>
      </c>
      <c r="I136" s="3">
        <f t="shared" si="25"/>
        <v>9.2417061965125891E-2</v>
      </c>
      <c r="J136" s="3">
        <f t="shared" si="20"/>
        <v>-9.2417061257623501E-2</v>
      </c>
      <c r="K136" s="3">
        <f t="shared" si="26"/>
        <v>1.5832037189217329E-5</v>
      </c>
      <c r="L136" s="4">
        <f t="shared" si="29"/>
        <v>4.8004631986492532</v>
      </c>
      <c r="M136" s="4">
        <v>4.8005000868558376</v>
      </c>
    </row>
    <row r="137" spans="3:13">
      <c r="C137" s="6">
        <f t="shared" si="27"/>
        <v>13.399999999999968</v>
      </c>
      <c r="D137" s="6">
        <f t="shared" si="21"/>
        <v>63.39999999999997</v>
      </c>
      <c r="E137" s="6">
        <f t="shared" si="22"/>
        <v>13.399999999999968</v>
      </c>
      <c r="F137" s="12">
        <f t="shared" si="28"/>
        <v>0.18296529968454317</v>
      </c>
      <c r="G137" s="3">
        <f t="shared" si="23"/>
        <v>0.21135646687697121</v>
      </c>
      <c r="H137" s="3">
        <f t="shared" si="24"/>
        <v>-0.18296529968454317</v>
      </c>
      <c r="I137" s="3">
        <f t="shared" si="25"/>
        <v>9.1482650206256261E-2</v>
      </c>
      <c r="J137" s="3">
        <f t="shared" si="20"/>
        <v>-9.1482649478286909E-2</v>
      </c>
      <c r="K137" s="3">
        <f t="shared" si="26"/>
        <v>1.5579614314795154E-5</v>
      </c>
      <c r="L137" s="4">
        <f t="shared" si="29"/>
        <v>4.8074432978206758</v>
      </c>
      <c r="M137" s="4">
        <v>4.8074805628836108</v>
      </c>
    </row>
    <row r="138" spans="3:13">
      <c r="C138" s="6">
        <f t="shared" si="27"/>
        <v>13.499999999999968</v>
      </c>
      <c r="D138" s="6">
        <f t="shared" si="21"/>
        <v>63.499999999999972</v>
      </c>
      <c r="E138" s="6">
        <f t="shared" si="22"/>
        <v>13.499999999999968</v>
      </c>
      <c r="F138" s="12">
        <f t="shared" si="28"/>
        <v>0.181102362204725</v>
      </c>
      <c r="G138" s="3">
        <f t="shared" si="23"/>
        <v>0.21259842519684999</v>
      </c>
      <c r="H138" s="3">
        <f t="shared" si="24"/>
        <v>-0.181102362204725</v>
      </c>
      <c r="I138" s="3">
        <f t="shared" si="25"/>
        <v>9.0551181476758655E-2</v>
      </c>
      <c r="J138" s="3">
        <f t="shared" si="20"/>
        <v>-9.0551180727966349E-2</v>
      </c>
      <c r="K138" s="3">
        <f t="shared" si="26"/>
        <v>1.5330929768284096E-5</v>
      </c>
      <c r="L138" s="4">
        <f t="shared" si="29"/>
        <v>4.8144315058768283</v>
      </c>
      <c r="M138" s="4">
        <v>4.8144691543494433</v>
      </c>
    </row>
    <row r="139" spans="3:13">
      <c r="C139" s="6">
        <f t="shared" si="27"/>
        <v>13.599999999999968</v>
      </c>
      <c r="D139" s="6">
        <f t="shared" si="21"/>
        <v>63.599999999999966</v>
      </c>
      <c r="E139" s="6">
        <f t="shared" si="22"/>
        <v>13.599999999999968</v>
      </c>
      <c r="F139" s="12">
        <f t="shared" si="28"/>
        <v>0.17924528301886852</v>
      </c>
      <c r="G139" s="3">
        <f t="shared" si="23"/>
        <v>0.213836477987421</v>
      </c>
      <c r="H139" s="3">
        <f t="shared" si="24"/>
        <v>-0.17924528301886852</v>
      </c>
      <c r="I139" s="3">
        <f t="shared" si="25"/>
        <v>8.9622641894424523E-2</v>
      </c>
      <c r="J139" s="3">
        <f t="shared" si="20"/>
        <v>-8.9622641124444E-2</v>
      </c>
      <c r="K139" s="3">
        <f t="shared" si="26"/>
        <v>1.5085901124381462E-5</v>
      </c>
      <c r="L139" s="4">
        <f t="shared" si="29"/>
        <v>4.8214287430522802</v>
      </c>
      <c r="M139" s="4">
        <v>4.8214667816600842</v>
      </c>
    </row>
    <row r="140" spans="3:13">
      <c r="C140" s="6">
        <f t="shared" si="27"/>
        <v>13.699999999999967</v>
      </c>
      <c r="D140" s="6">
        <f t="shared" si="21"/>
        <v>63.699999999999967</v>
      </c>
      <c r="E140" s="6">
        <f t="shared" si="22"/>
        <v>13.699999999999967</v>
      </c>
      <c r="F140" s="12">
        <f t="shared" si="28"/>
        <v>0.17739403453689229</v>
      </c>
      <c r="G140" s="3">
        <f t="shared" si="23"/>
        <v>0.21507064364207182</v>
      </c>
      <c r="H140" s="3">
        <f t="shared" si="24"/>
        <v>-0.17739403453689229</v>
      </c>
      <c r="I140" s="3">
        <f t="shared" si="25"/>
        <v>8.8697017664218017E-2</v>
      </c>
      <c r="J140" s="3">
        <f t="shared" si="20"/>
        <v>-8.869701687267427E-2</v>
      </c>
      <c r="K140" s="3">
        <f t="shared" si="26"/>
        <v>1.4844448363027229E-5</v>
      </c>
      <c r="L140" s="4">
        <f t="shared" si="29"/>
        <v>4.8284359366563256</v>
      </c>
      <c r="M140" s="4">
        <v>4.8284743723041403</v>
      </c>
    </row>
    <row r="141" spans="3:13">
      <c r="C141" s="6">
        <f t="shared" si="27"/>
        <v>13.799999999999967</v>
      </c>
      <c r="D141" s="6">
        <f t="shared" si="21"/>
        <v>63.799999999999969</v>
      </c>
      <c r="E141" s="6">
        <f t="shared" si="22"/>
        <v>13.799999999999967</v>
      </c>
      <c r="F141" s="12">
        <f t="shared" si="28"/>
        <v>0.1755485893416934</v>
      </c>
      <c r="G141" s="3">
        <f t="shared" si="23"/>
        <v>0.21630094043887105</v>
      </c>
      <c r="H141" s="3">
        <f t="shared" si="24"/>
        <v>-0.1755485893416934</v>
      </c>
      <c r="I141" s="3">
        <f t="shared" si="25"/>
        <v>8.777429507759274E-2</v>
      </c>
      <c r="J141" s="3">
        <f t="shared" si="20"/>
        <v>-8.7774294264100661E-2</v>
      </c>
      <c r="K141" s="3">
        <f t="shared" si="26"/>
        <v>1.4606493782182151E-5</v>
      </c>
      <c r="L141" s="4">
        <f t="shared" si="29"/>
        <v>4.8354540218342255</v>
      </c>
      <c r="M141" s="4">
        <v>4.8354928616104473</v>
      </c>
    </row>
    <row r="142" spans="3:13">
      <c r="C142" s="6">
        <f t="shared" si="27"/>
        <v>13.899999999999967</v>
      </c>
      <c r="D142" s="6">
        <f t="shared" si="21"/>
        <v>63.899999999999963</v>
      </c>
      <c r="E142" s="6">
        <f t="shared" si="22"/>
        <v>13.899999999999967</v>
      </c>
      <c r="F142" s="12">
        <f t="shared" si="28"/>
        <v>0.17370892018779405</v>
      </c>
      <c r="G142" s="3">
        <f t="shared" si="23"/>
        <v>0.21752738654147066</v>
      </c>
      <c r="H142" s="3">
        <f t="shared" si="24"/>
        <v>-0.17370892018779405</v>
      </c>
      <c r="I142" s="3">
        <f t="shared" si="25"/>
        <v>8.6854460511814946E-2</v>
      </c>
      <c r="J142" s="3">
        <f t="shared" si="20"/>
        <v>-8.6854459675979101E-2</v>
      </c>
      <c r="K142" s="3">
        <f t="shared" si="26"/>
        <v>1.4371961914685927E-5</v>
      </c>
      <c r="L142" s="4">
        <f t="shared" si="29"/>
        <v>4.8424839423346064</v>
      </c>
      <c r="M142" s="4">
        <v>4.8425231935202762</v>
      </c>
    </row>
    <row r="143" spans="3:13">
      <c r="C143" s="6">
        <f t="shared" si="27"/>
        <v>13.999999999999966</v>
      </c>
      <c r="D143" s="6">
        <f t="shared" si="21"/>
        <v>63.999999999999964</v>
      </c>
      <c r="E143" s="6">
        <f t="shared" si="22"/>
        <v>13.999999999999966</v>
      </c>
      <c r="F143" s="12">
        <f t="shared" si="28"/>
        <v>0.17187500000000061</v>
      </c>
      <c r="G143" s="3">
        <f t="shared" si="23"/>
        <v>0.21874999999999958</v>
      </c>
      <c r="H143" s="3">
        <f t="shared" si="24"/>
        <v>-0.17187500000000061</v>
      </c>
      <c r="I143" s="3">
        <f t="shared" si="25"/>
        <v>8.593750042929324E-2</v>
      </c>
      <c r="J143" s="3">
        <f t="shared" si="20"/>
        <v>-8.5937499570707371E-2</v>
      </c>
      <c r="K143" s="3">
        <f t="shared" si="26"/>
        <v>1.4140779448348906E-5</v>
      </c>
      <c r="L143" s="4">
        <f t="shared" si="29"/>
        <v>4.8495266513038118</v>
      </c>
      <c r="M143" s="4">
        <v>4.8495663213788571</v>
      </c>
    </row>
    <row r="144" spans="3:13">
      <c r="C144" s="6">
        <f t="shared" si="27"/>
        <v>14.099999999999966</v>
      </c>
      <c r="D144" s="6">
        <f t="shared" si="21"/>
        <v>64.099999999999966</v>
      </c>
      <c r="E144" s="6">
        <f t="shared" si="22"/>
        <v>14.099999999999966</v>
      </c>
      <c r="F144" s="12">
        <f t="shared" si="28"/>
        <v>0.17004680187207549</v>
      </c>
      <c r="G144" s="3">
        <f t="shared" si="23"/>
        <v>0.21996879875194966</v>
      </c>
      <c r="H144" s="3">
        <f t="shared" si="24"/>
        <v>-0.17004680187207549</v>
      </c>
      <c r="I144" s="3">
        <f t="shared" si="25"/>
        <v>8.5023401376914415E-2</v>
      </c>
      <c r="J144" s="3">
        <f t="shared" si="20"/>
        <v>-8.5023400495161078E-2</v>
      </c>
      <c r="K144" s="3">
        <f t="shared" si="26"/>
        <v>1.3912875149624249E-5</v>
      </c>
      <c r="L144" s="4">
        <f t="shared" si="29"/>
        <v>4.8565831120937055</v>
      </c>
      <c r="M144" s="4">
        <v>4.8566232087426444</v>
      </c>
    </row>
    <row r="145" spans="3:13">
      <c r="C145" s="6">
        <f t="shared" si="27"/>
        <v>14.199999999999966</v>
      </c>
      <c r="D145" s="6">
        <f t="shared" si="21"/>
        <v>64.19999999999996</v>
      </c>
      <c r="E145" s="6">
        <f t="shared" si="22"/>
        <v>14.199999999999966</v>
      </c>
      <c r="F145" s="12">
        <f t="shared" si="28"/>
        <v>0.16822429906542119</v>
      </c>
      <c r="G145" s="3">
        <f t="shared" si="23"/>
        <v>0.22118380062305257</v>
      </c>
      <c r="H145" s="3">
        <f t="shared" si="24"/>
        <v>-0.16822429906542119</v>
      </c>
      <c r="I145" s="3">
        <f t="shared" si="25"/>
        <v>8.4112149985385493E-2</v>
      </c>
      <c r="J145" s="3">
        <f t="shared" si="20"/>
        <v>-8.4112149080035697E-2</v>
      </c>
      <c r="K145" s="3">
        <f t="shared" si="26"/>
        <v>1.3688179790499744E-5</v>
      </c>
      <c r="L145" s="4">
        <f t="shared" si="29"/>
        <v>4.8636542990901921</v>
      </c>
      <c r="M145" s="4">
        <v>4.8636948302125198</v>
      </c>
    </row>
    <row r="146" spans="3:13">
      <c r="C146" s="6">
        <f t="shared" si="27"/>
        <v>14.299999999999965</v>
      </c>
      <c r="D146" s="6">
        <f t="shared" si="21"/>
        <v>64.299999999999969</v>
      </c>
      <c r="E146" s="6">
        <f t="shared" si="22"/>
        <v>14.299999999999965</v>
      </c>
      <c r="F146" s="12">
        <f t="shared" si="28"/>
        <v>0.16640746500777667</v>
      </c>
      <c r="G146" s="3">
        <f t="shared" si="23"/>
        <v>0.22239502332814887</v>
      </c>
      <c r="H146" s="3">
        <f t="shared" si="24"/>
        <v>-0.16640746500777667</v>
      </c>
      <c r="I146" s="3">
        <f t="shared" si="25"/>
        <v>8.3203732968582009E-2</v>
      </c>
      <c r="J146" s="3">
        <f t="shared" si="20"/>
        <v>-8.3203732039194664E-2</v>
      </c>
      <c r="K146" s="3">
        <f t="shared" si="26"/>
        <v>1.3466626078373345E-5</v>
      </c>
      <c r="L146" s="4">
        <f t="shared" si="29"/>
        <v>4.8707411985668578</v>
      </c>
      <c r="M146" s="4">
        <v>4.870782172282726</v>
      </c>
    </row>
    <row r="147" spans="3:13">
      <c r="C147" s="6">
        <f t="shared" si="27"/>
        <v>14.399999999999965</v>
      </c>
      <c r="D147" s="6">
        <f t="shared" si="21"/>
        <v>64.399999999999963</v>
      </c>
      <c r="E147" s="6">
        <f t="shared" si="22"/>
        <v>14.399999999999965</v>
      </c>
      <c r="F147" s="12">
        <f t="shared" si="28"/>
        <v>0.16459627329192611</v>
      </c>
      <c r="G147" s="3">
        <f t="shared" si="23"/>
        <v>0.22360248447204928</v>
      </c>
      <c r="H147" s="3">
        <f t="shared" si="24"/>
        <v>-0.16459627329192611</v>
      </c>
      <c r="I147" s="3">
        <f t="shared" si="25"/>
        <v>8.2298137122902265E-2</v>
      </c>
      <c r="J147" s="3">
        <f t="shared" si="20"/>
        <v>-8.2298136169023844E-2</v>
      </c>
      <c r="K147" s="3">
        <f t="shared" si="26"/>
        <v>1.3248148588926312E-5</v>
      </c>
      <c r="L147" s="4">
        <f t="shared" si="29"/>
        <v>4.8778448095606386</v>
      </c>
      <c r="M147" s="4">
        <v>4.877886234220874</v>
      </c>
    </row>
    <row r="148" spans="3:13">
      <c r="C148" s="6">
        <f t="shared" si="27"/>
        <v>14.499999999999964</v>
      </c>
      <c r="D148" s="6">
        <f t="shared" si="21"/>
        <v>64.499999999999972</v>
      </c>
      <c r="E148" s="6">
        <f t="shared" si="22"/>
        <v>14.499999999999964</v>
      </c>
      <c r="F148" s="12">
        <f t="shared" si="28"/>
        <v>0.16279069767441923</v>
      </c>
      <c r="G148" s="3">
        <f t="shared" si="23"/>
        <v>0.22480620155038714</v>
      </c>
      <c r="H148" s="3">
        <f t="shared" si="24"/>
        <v>-0.16279069767441923</v>
      </c>
      <c r="I148" s="3">
        <f t="shared" si="25"/>
        <v>8.1395349326627606E-2</v>
      </c>
      <c r="J148" s="3">
        <f t="shared" si="20"/>
        <v>-8.1395348347791621E-2</v>
      </c>
      <c r="K148" s="3">
        <f t="shared" si="26"/>
        <v>1.3032683701702519E-5</v>
      </c>
      <c r="L148" s="4">
        <f t="shared" si="29"/>
        <v>4.8849661447762784</v>
      </c>
      <c r="M148" s="4">
        <v>4.8850080289688496</v>
      </c>
    </row>
    <row r="149" spans="3:13">
      <c r="C149" s="6">
        <f t="shared" si="27"/>
        <v>14.599999999999964</v>
      </c>
      <c r="D149" s="6">
        <f t="shared" si="21"/>
        <v>64.599999999999966</v>
      </c>
      <c r="E149" s="6">
        <f t="shared" si="22"/>
        <v>14.599999999999964</v>
      </c>
      <c r="F149" s="12">
        <f t="shared" si="28"/>
        <v>0.16099071207430404</v>
      </c>
      <c r="G149" s="3">
        <f t="shared" si="23"/>
        <v>0.22600619195046395</v>
      </c>
      <c r="H149" s="3">
        <f t="shared" si="24"/>
        <v>-0.16099071207430404</v>
      </c>
      <c r="I149" s="3">
        <f t="shared" si="25"/>
        <v>8.049535653928877E-2</v>
      </c>
      <c r="J149" s="3">
        <f t="shared" si="20"/>
        <v>-8.0495355535015273E-2</v>
      </c>
      <c r="K149" s="3">
        <f t="shared" si="26"/>
        <v>1.2820169538435566E-5</v>
      </c>
      <c r="L149" s="4">
        <f t="shared" si="29"/>
        <v>4.8921062315160952</v>
      </c>
      <c r="M149" s="4">
        <v>4.8921485840785106</v>
      </c>
    </row>
    <row r="150" spans="3:13">
      <c r="C150" s="6">
        <f t="shared" si="27"/>
        <v>14.699999999999964</v>
      </c>
      <c r="D150" s="6">
        <f t="shared" si="21"/>
        <v>64.69999999999996</v>
      </c>
      <c r="E150" s="6">
        <f t="shared" si="22"/>
        <v>14.699999999999964</v>
      </c>
      <c r="F150" s="12">
        <f t="shared" si="28"/>
        <v>0.15919629057187082</v>
      </c>
      <c r="G150" s="3">
        <f t="shared" si="23"/>
        <v>0.22720247295208612</v>
      </c>
      <c r="H150" s="3">
        <f t="shared" si="24"/>
        <v>-0.15919629057187082</v>
      </c>
      <c r="I150" s="3">
        <f t="shared" si="25"/>
        <v>7.9598145801037898E-2</v>
      </c>
      <c r="J150" s="3">
        <f t="shared" si="20"/>
        <v>-7.9598144770832921E-2</v>
      </c>
      <c r="K150" s="3">
        <f t="shared" si="26"/>
        <v>1.2610545903721238E-5</v>
      </c>
      <c r="L150" s="4">
        <f t="shared" si="29"/>
        <v>4.8992661126464174</v>
      </c>
      <c r="M150" s="4">
        <v>4.8993089426726932</v>
      </c>
    </row>
    <row r="151" spans="3:13">
      <c r="C151" s="6">
        <f t="shared" si="27"/>
        <v>14.799999999999963</v>
      </c>
      <c r="D151" s="6">
        <f t="shared" si="21"/>
        <v>64.799999999999969</v>
      </c>
      <c r="E151" s="6">
        <f t="shared" si="22"/>
        <v>14.799999999999963</v>
      </c>
      <c r="F151" s="12">
        <f t="shared" si="28"/>
        <v>0.15740740740740805</v>
      </c>
      <c r="G151" s="3">
        <f t="shared" si="23"/>
        <v>0.2283950617283946</v>
      </c>
      <c r="H151" s="3">
        <f t="shared" si="24"/>
        <v>-0.15740740740740805</v>
      </c>
      <c r="I151" s="3">
        <f t="shared" si="25"/>
        <v>7.8703704232026467E-2</v>
      </c>
      <c r="J151" s="3">
        <f t="shared" si="20"/>
        <v>-7.8703703175381584E-2</v>
      </c>
      <c r="K151" s="3">
        <f t="shared" si="26"/>
        <v>1.2403754228312858E-5</v>
      </c>
      <c r="L151" s="4">
        <f t="shared" si="29"/>
        <v>4.9064468475899021</v>
      </c>
      <c r="M151" s="4">
        <v>4.9064901644407568</v>
      </c>
    </row>
    <row r="152" spans="3:13">
      <c r="C152" s="6">
        <f t="shared" si="27"/>
        <v>14.899999999999963</v>
      </c>
      <c r="D152" s="6">
        <f t="shared" si="21"/>
        <v>64.899999999999963</v>
      </c>
      <c r="E152" s="6">
        <f t="shared" si="22"/>
        <v>14.899999999999963</v>
      </c>
      <c r="F152" s="12">
        <f t="shared" si="28"/>
        <v>0.15562403697996985</v>
      </c>
      <c r="G152" s="3">
        <f t="shared" si="23"/>
        <v>0.22958397534668679</v>
      </c>
      <c r="H152" s="3">
        <f t="shared" si="24"/>
        <v>-0.15562403697996985</v>
      </c>
      <c r="I152" s="3">
        <f t="shared" si="25"/>
        <v>7.7812019031789109E-2</v>
      </c>
      <c r="J152" s="3">
        <f t="shared" si="20"/>
        <v>-7.7812017948180739E-2</v>
      </c>
      <c r="K152" s="3">
        <f t="shared" si="26"/>
        <v>1.2199737514512199E-5</v>
      </c>
      <c r="L152" s="4">
        <f t="shared" si="29"/>
        <v>4.9136495133601104</v>
      </c>
      <c r="M152" s="4">
        <v>4.9136933266757001</v>
      </c>
    </row>
    <row r="153" spans="3:13">
      <c r="C153" s="6">
        <f t="shared" si="27"/>
        <v>14.999999999999963</v>
      </c>
      <c r="D153" s="6">
        <f t="shared" si="21"/>
        <v>64.999999999999957</v>
      </c>
      <c r="E153" s="6">
        <f t="shared" si="22"/>
        <v>14.999999999999963</v>
      </c>
      <c r="F153" s="12">
        <f t="shared" si="28"/>
        <v>0.15384615384615452</v>
      </c>
      <c r="G153" s="3">
        <f t="shared" si="23"/>
        <v>0.23076923076923034</v>
      </c>
      <c r="H153" s="3">
        <f t="shared" si="24"/>
        <v>-0.15384615384615452</v>
      </c>
      <c r="I153" s="3">
        <f t="shared" si="25"/>
        <v>7.692307747863282E-2</v>
      </c>
      <c r="J153" s="3">
        <f t="shared" si="20"/>
        <v>-7.6923076367521701E-2</v>
      </c>
      <c r="K153" s="3">
        <f t="shared" si="26"/>
        <v>1.1998440283864098E-5</v>
      </c>
      <c r="L153" s="4">
        <f t="shared" si="29"/>
        <v>4.9208752056304093</v>
      </c>
      <c r="M153" s="4">
        <v>4.9209195253403264</v>
      </c>
    </row>
    <row r="154" spans="3:13">
      <c r="C154" s="6">
        <f t="shared" si="27"/>
        <v>15.099999999999962</v>
      </c>
      <c r="D154" s="6">
        <f t="shared" si="21"/>
        <v>65.099999999999966</v>
      </c>
      <c r="E154" s="6">
        <f t="shared" si="22"/>
        <v>15.099999999999962</v>
      </c>
      <c r="F154" s="12">
        <f t="shared" si="28"/>
        <v>0.15207373271889466</v>
      </c>
      <c r="G154" s="3">
        <f t="shared" si="23"/>
        <v>0.23195084485407019</v>
      </c>
      <c r="H154" s="3">
        <f t="shared" si="24"/>
        <v>-0.15207373271889466</v>
      </c>
      <c r="I154" s="3">
        <f t="shared" si="25"/>
        <v>7.6036866929032068E-2</v>
      </c>
      <c r="J154" s="3">
        <f t="shared" si="20"/>
        <v>-7.6036865789862587E-2</v>
      </c>
      <c r="K154" s="3">
        <f t="shared" si="26"/>
        <v>1.1799808526793965E-5</v>
      </c>
      <c r="L154" s="4">
        <f t="shared" si="29"/>
        <v>4.9281250398490855</v>
      </c>
      <c r="M154" s="4">
        <v>4.9281698761823591</v>
      </c>
    </row>
    <row r="155" spans="3:13">
      <c r="C155" s="6">
        <f t="shared" si="27"/>
        <v>15.199999999999962</v>
      </c>
      <c r="D155" s="6">
        <f t="shared" si="21"/>
        <v>65.19999999999996</v>
      </c>
      <c r="E155" s="6">
        <f t="shared" si="22"/>
        <v>15.199999999999962</v>
      </c>
      <c r="F155" s="12">
        <f t="shared" si="28"/>
        <v>0.15030674846625836</v>
      </c>
      <c r="G155" s="3">
        <f t="shared" si="23"/>
        <v>0.23312883435582779</v>
      </c>
      <c r="H155" s="3">
        <f t="shared" si="24"/>
        <v>-0.15030674846625836</v>
      </c>
      <c r="I155" s="3">
        <f t="shared" si="25"/>
        <v>7.5153374817029411E-2</v>
      </c>
      <c r="J155" s="3">
        <f t="shared" si="20"/>
        <v>-7.5153373649228944E-2</v>
      </c>
      <c r="K155" s="3">
        <f t="shared" si="26"/>
        <v>1.1603789654424101E-5</v>
      </c>
      <c r="L155" s="4">
        <f t="shared" si="29"/>
        <v>4.935400152391856</v>
      </c>
      <c r="M155" s="4">
        <v>4.9354455158921438</v>
      </c>
    </row>
    <row r="156" spans="3:13">
      <c r="C156" s="6">
        <f t="shared" si="27"/>
        <v>15.299999999999962</v>
      </c>
      <c r="D156" s="6">
        <f t="shared" si="21"/>
        <v>65.299999999999955</v>
      </c>
      <c r="E156" s="6">
        <f t="shared" si="22"/>
        <v>15.299999999999962</v>
      </c>
      <c r="F156" s="12">
        <f t="shared" si="28"/>
        <v>0.14854517611026102</v>
      </c>
      <c r="G156" s="3">
        <f t="shared" si="23"/>
        <v>0.2343032159264927</v>
      </c>
      <c r="H156" s="3">
        <f t="shared" si="24"/>
        <v>-0.14854517611026102</v>
      </c>
      <c r="I156" s="3">
        <f t="shared" si="25"/>
        <v>7.4272588653641392E-2</v>
      </c>
      <c r="J156" s="3">
        <f t="shared" si="20"/>
        <v>-7.4272587456619632E-2</v>
      </c>
      <c r="K156" s="3">
        <f t="shared" si="26"/>
        <v>1.1410332452083116E-5</v>
      </c>
      <c r="L156" s="4">
        <f t="shared" si="29"/>
        <v>4.942701701769181</v>
      </c>
      <c r="M156" s="4">
        <v>4.942747603304559</v>
      </c>
    </row>
    <row r="157" spans="3:13">
      <c r="C157" s="6">
        <f t="shared" si="27"/>
        <v>15.399999999999961</v>
      </c>
      <c r="D157" s="6">
        <f t="shared" si="21"/>
        <v>65.399999999999963</v>
      </c>
      <c r="E157" s="6">
        <f t="shared" si="22"/>
        <v>15.399999999999961</v>
      </c>
      <c r="F157" s="12">
        <f t="shared" si="28"/>
        <v>0.14678899082568875</v>
      </c>
      <c r="G157" s="3">
        <f t="shared" si="23"/>
        <v>0.2354740061162075</v>
      </c>
      <c r="H157" s="3">
        <f t="shared" si="24"/>
        <v>-0.14678899082568875</v>
      </c>
      <c r="I157" s="3">
        <f t="shared" si="25"/>
        <v>7.3394496026270309E-2</v>
      </c>
      <c r="J157" s="3">
        <f t="shared" si="20"/>
        <v>-7.3394494799418439E-2</v>
      </c>
      <c r="K157" s="3">
        <f t="shared" si="26"/>
        <v>1.1219387034785977E-5</v>
      </c>
      <c r="L157" s="4">
        <f t="shared" si="29"/>
        <v>4.9500308698786064</v>
      </c>
      <c r="M157" s="4">
        <v>4.9500773206593331</v>
      </c>
    </row>
    <row r="158" spans="3:13">
      <c r="C158" s="6">
        <f t="shared" si="27"/>
        <v>15.499999999999961</v>
      </c>
      <c r="D158" s="6">
        <f t="shared" si="21"/>
        <v>65.499999999999957</v>
      </c>
      <c r="E158" s="6">
        <f t="shared" si="22"/>
        <v>15.499999999999961</v>
      </c>
      <c r="F158" s="12">
        <f t="shared" si="28"/>
        <v>0.14503816793893198</v>
      </c>
      <c r="G158" s="3">
        <f t="shared" si="23"/>
        <v>0.23664122137404536</v>
      </c>
      <c r="H158" s="3">
        <f t="shared" si="24"/>
        <v>-0.14503816793893198</v>
      </c>
      <c r="I158" s="3">
        <f t="shared" si="25"/>
        <v>7.2519084598120967E-2</v>
      </c>
      <c r="J158" s="3">
        <f t="shared" si="20"/>
        <v>-7.2519083340811016E-2</v>
      </c>
      <c r="K158" s="3">
        <f t="shared" si="26"/>
        <v>1.1030904804310016E-5</v>
      </c>
      <c r="L158" s="4">
        <f t="shared" si="29"/>
        <v>4.9573888633165835</v>
      </c>
      <c r="M158" s="4">
        <v>4.9574358749047143</v>
      </c>
    </row>
    <row r="159" spans="3:13">
      <c r="C159" s="6">
        <f t="shared" si="27"/>
        <v>15.599999999999961</v>
      </c>
      <c r="D159" s="6">
        <f t="shared" si="21"/>
        <v>65.599999999999966</v>
      </c>
      <c r="E159" s="6">
        <f t="shared" si="22"/>
        <v>15.599999999999961</v>
      </c>
      <c r="F159" s="12">
        <f t="shared" si="28"/>
        <v>0.14329268292682995</v>
      </c>
      <c r="G159" s="3">
        <f t="shared" si="23"/>
        <v>0.23780487804878001</v>
      </c>
      <c r="H159" s="3">
        <f t="shared" si="24"/>
        <v>-0.14329268292682995</v>
      </c>
      <c r="I159" s="3">
        <f t="shared" si="25"/>
        <v>7.1646342107623009E-2</v>
      </c>
      <c r="J159" s="3">
        <f t="shared" si="20"/>
        <v>-7.1646340819206941E-2</v>
      </c>
      <c r="K159" s="3">
        <f t="shared" si="26"/>
        <v>1.0844838407991775E-5</v>
      </c>
      <c r="L159" s="4">
        <f t="shared" si="29"/>
        <v>4.9647769147461762</v>
      </c>
      <c r="M159" s="4">
        <v>4.9648244990744619</v>
      </c>
    </row>
    <row r="160" spans="3:13">
      <c r="C160" s="6">
        <f t="shared" si="27"/>
        <v>15.69999999999996</v>
      </c>
      <c r="D160" s="6">
        <f t="shared" si="21"/>
        <v>65.69999999999996</v>
      </c>
      <c r="E160" s="6">
        <f t="shared" si="22"/>
        <v>15.69999999999996</v>
      </c>
      <c r="F160" s="12">
        <f t="shared" si="28"/>
        <v>0.1415525114155258</v>
      </c>
      <c r="G160" s="3">
        <f t="shared" si="23"/>
        <v>0.23896499238964947</v>
      </c>
      <c r="H160" s="3">
        <f t="shared" si="24"/>
        <v>-0.1415525114155258</v>
      </c>
      <c r="I160" s="3">
        <f t="shared" si="25"/>
        <v>7.0776256367858489E-2</v>
      </c>
      <c r="J160" s="3">
        <f t="shared" si="20"/>
        <v>-7.0776255047667311E-2</v>
      </c>
      <c r="K160" s="3">
        <f t="shared" si="26"/>
        <v>1.0661141699092047E-5</v>
      </c>
      <c r="L160" s="4">
        <f t="shared" si="29"/>
        <v>4.9721962843277048</v>
      </c>
      <c r="M160" s="4">
        <v>4.9722444537129142</v>
      </c>
    </row>
    <row r="161" spans="3:13">
      <c r="C161" s="6">
        <f t="shared" si="27"/>
        <v>15.79999999999996</v>
      </c>
      <c r="D161" s="6">
        <f t="shared" si="21"/>
        <v>65.799999999999955</v>
      </c>
      <c r="E161" s="6">
        <f t="shared" si="22"/>
        <v>15.79999999999996</v>
      </c>
      <c r="F161" s="12">
        <f t="shared" si="28"/>
        <v>0.13981762917933202</v>
      </c>
      <c r="G161" s="3">
        <f t="shared" si="23"/>
        <v>0.24012158054711202</v>
      </c>
      <c r="H161" s="3">
        <f t="shared" si="24"/>
        <v>-0.13981762917933202</v>
      </c>
      <c r="I161" s="3">
        <f t="shared" si="25"/>
        <v>6.9908815265994517E-2</v>
      </c>
      <c r="J161" s="3">
        <f t="shared" si="20"/>
        <v>-6.9908813913337503E-2</v>
      </c>
      <c r="K161" s="3">
        <f t="shared" si="26"/>
        <v>1.047976969861808E-5</v>
      </c>
      <c r="L161" s="4">
        <f t="shared" si="29"/>
        <v>4.9796482612185446</v>
      </c>
      <c r="M161" s="4">
        <v>4.9796970283789186</v>
      </c>
    </row>
    <row r="162" spans="3:13">
      <c r="C162" s="6">
        <f t="shared" si="27"/>
        <v>15.899999999999959</v>
      </c>
      <c r="D162" s="6">
        <f t="shared" si="21"/>
        <v>65.899999999999963</v>
      </c>
      <c r="E162" s="6">
        <f t="shared" si="22"/>
        <v>15.899999999999959</v>
      </c>
      <c r="F162" s="12">
        <f t="shared" si="28"/>
        <v>0.13808801213960614</v>
      </c>
      <c r="G162" s="3">
        <f t="shared" si="23"/>
        <v>0.24127465857359587</v>
      </c>
      <c r="H162" s="3">
        <f t="shared" si="24"/>
        <v>-0.13808801213960614</v>
      </c>
      <c r="I162" s="3">
        <f t="shared" si="25"/>
        <v>6.9044006762721266E-2</v>
      </c>
      <c r="J162" s="3">
        <f t="shared" si="20"/>
        <v>-6.9044005376884876E-2</v>
      </c>
      <c r="K162" s="3">
        <f t="shared" si="26"/>
        <v>1.0300678558672338E-5</v>
      </c>
      <c r="L162" s="4">
        <f t="shared" si="29"/>
        <v>4.9871341651413994</v>
      </c>
      <c r="M162" s="4">
        <v>4.9871835432145488</v>
      </c>
    </row>
    <row r="163" spans="3:13">
      <c r="C163" s="6">
        <f t="shared" si="27"/>
        <v>15.999999999999959</v>
      </c>
      <c r="D163" s="6">
        <f t="shared" si="21"/>
        <v>65.999999999999957</v>
      </c>
      <c r="E163" s="6">
        <f t="shared" si="22"/>
        <v>15.999999999999959</v>
      </c>
      <c r="F163" s="12">
        <f t="shared" si="28"/>
        <v>0.13636363636363708</v>
      </c>
      <c r="G163" s="3">
        <f t="shared" si="23"/>
        <v>0.24242424242424196</v>
      </c>
      <c r="H163" s="3">
        <f t="shared" si="24"/>
        <v>-0.13636363636363708</v>
      </c>
      <c r="I163" s="3">
        <f t="shared" si="25"/>
        <v>6.8181818891695084E-2</v>
      </c>
      <c r="J163" s="3">
        <f t="shared" si="20"/>
        <v>-6.8181817471941991E-2</v>
      </c>
      <c r="K163" s="3">
        <f t="shared" si="26"/>
        <v>1.0123825527105779E-5</v>
      </c>
      <c r="L163" s="4">
        <f t="shared" si="29"/>
        <v>4.9946553480325635</v>
      </c>
      <c r="M163" s="4">
        <v>4.9947053505950256</v>
      </c>
    </row>
    <row r="164" spans="3:13">
      <c r="C164" s="6">
        <f t="shared" si="27"/>
        <v>16.099999999999959</v>
      </c>
      <c r="D164" s="6">
        <f t="shared" si="21"/>
        <v>66.099999999999966</v>
      </c>
      <c r="E164" s="6">
        <f t="shared" si="22"/>
        <v>16.099999999999959</v>
      </c>
      <c r="F164" s="12">
        <f t="shared" si="28"/>
        <v>0.1346444780635408</v>
      </c>
      <c r="G164" s="3">
        <f t="shared" si="23"/>
        <v>0.24357034795763943</v>
      </c>
      <c r="H164" s="3">
        <f t="shared" si="24"/>
        <v>-0.1346444780635408</v>
      </c>
      <c r="I164" s="3">
        <f t="shared" si="25"/>
        <v>6.732223975898638E-2</v>
      </c>
      <c r="J164" s="3">
        <f t="shared" si="20"/>
        <v>-6.7322238304554416E-2</v>
      </c>
      <c r="K164" s="3">
        <f t="shared" si="26"/>
        <v>9.9491689134617589E-6</v>
      </c>
      <c r="L164" s="4">
        <f t="shared" si="29"/>
        <v>5.002213195774095</v>
      </c>
      <c r="M164" s="4">
        <v>5.0022638368590213</v>
      </c>
    </row>
    <row r="165" spans="3:13">
      <c r="C165" s="6">
        <f t="shared" si="27"/>
        <v>16.19999999999996</v>
      </c>
      <c r="D165" s="6">
        <f t="shared" si="21"/>
        <v>66.19999999999996</v>
      </c>
      <c r="E165" s="6">
        <f t="shared" si="22"/>
        <v>16.19999999999996</v>
      </c>
      <c r="F165" s="12">
        <f t="shared" si="28"/>
        <v>0.13293051359516683</v>
      </c>
      <c r="G165" s="3">
        <f t="shared" si="23"/>
        <v>0.24471299093655544</v>
      </c>
      <c r="H165" s="3">
        <f t="shared" si="24"/>
        <v>-0.13293051359516683</v>
      </c>
      <c r="I165" s="3">
        <f t="shared" si="25"/>
        <v>6.6465257542532907E-2</v>
      </c>
      <c r="J165" s="3">
        <f t="shared" si="20"/>
        <v>-6.6465256052633925E-2</v>
      </c>
      <c r="K165" s="3">
        <f t="shared" si="26"/>
        <v>9.7766680562938468E-6</v>
      </c>
      <c r="L165" s="4">
        <f t="shared" si="29"/>
        <v>5.0098091300097503</v>
      </c>
      <c r="M165" s="4">
        <v>5.009860424129287</v>
      </c>
    </row>
    <row r="166" spans="3:13">
      <c r="C166" s="6">
        <f t="shared" si="27"/>
        <v>16.299999999999962</v>
      </c>
      <c r="D166" s="6">
        <f t="shared" si="21"/>
        <v>66.299999999999955</v>
      </c>
      <c r="E166" s="6">
        <f t="shared" si="22"/>
        <v>16.299999999999962</v>
      </c>
      <c r="F166" s="12">
        <f t="shared" si="28"/>
        <v>0.13122171945701425</v>
      </c>
      <c r="G166" s="3">
        <f t="shared" si="23"/>
        <v>0.24585218702865722</v>
      </c>
      <c r="H166" s="3">
        <f t="shared" si="24"/>
        <v>-0.13122171945701425</v>
      </c>
      <c r="I166" s="3">
        <f t="shared" si="25"/>
        <v>6.5610860491597797E-2</v>
      </c>
      <c r="J166" s="3">
        <f t="shared" si="20"/>
        <v>-6.5610858965416449E-2</v>
      </c>
      <c r="K166" s="3">
        <f t="shared" si="26"/>
        <v>9.6062832915660978E-6</v>
      </c>
      <c r="L166" s="4">
        <f t="shared" si="29"/>
        <v>5.0174446100612258</v>
      </c>
      <c r="M166" s="4">
        <v>5.0174965722283913</v>
      </c>
    </row>
    <row r="167" spans="3:13">
      <c r="C167" s="6">
        <f t="shared" si="27"/>
        <v>16.399999999999963</v>
      </c>
      <c r="D167" s="6">
        <f t="shared" si="21"/>
        <v>66.399999999999963</v>
      </c>
      <c r="E167" s="6">
        <f t="shared" si="22"/>
        <v>16.399999999999963</v>
      </c>
      <c r="F167" s="12">
        <f t="shared" si="28"/>
        <v>0.12951807228915727</v>
      </c>
      <c r="G167" s="3">
        <f t="shared" si="23"/>
        <v>0.24698795180722849</v>
      </c>
      <c r="H167" s="3">
        <f t="shared" si="24"/>
        <v>-0.12951807228915727</v>
      </c>
      <c r="I167" s="3">
        <f t="shared" si="25"/>
        <v>6.4759036926232388E-2</v>
      </c>
      <c r="J167" s="3">
        <f t="shared" si="20"/>
        <v>-6.4759035362924877E-2</v>
      </c>
      <c r="K167" s="3">
        <f t="shared" si="26"/>
        <v>9.4379759222745774E-6</v>
      </c>
      <c r="L167" s="4">
        <f t="shared" si="29"/>
        <v>5.0251211349435492</v>
      </c>
      <c r="M167" s="4">
        <v>5.0251737806941481</v>
      </c>
    </row>
    <row r="168" spans="3:13">
      <c r="C168" s="6">
        <f t="shared" si="27"/>
        <v>16.499999999999964</v>
      </c>
      <c r="D168" s="6">
        <f t="shared" si="21"/>
        <v>66.499999999999972</v>
      </c>
      <c r="E168" s="6">
        <f t="shared" si="22"/>
        <v>16.499999999999964</v>
      </c>
      <c r="F168" s="12">
        <f t="shared" si="28"/>
        <v>0.12781954887218103</v>
      </c>
      <c r="G168" s="3">
        <f t="shared" si="23"/>
        <v>0.24812030075187927</v>
      </c>
      <c r="H168" s="3">
        <f t="shared" si="24"/>
        <v>-0.12781954887218103</v>
      </c>
      <c r="I168" s="3">
        <f t="shared" si="25"/>
        <v>6.3909775236744112E-2</v>
      </c>
      <c r="J168" s="3">
        <f t="shared" si="20"/>
        <v>-6.3909773635436914E-2</v>
      </c>
      <c r="K168" s="3">
        <f t="shared" si="26"/>
        <v>9.2717081891652287E-6</v>
      </c>
      <c r="L168" s="4">
        <f t="shared" si="29"/>
        <v>5.0328402454902772</v>
      </c>
      <c r="M168" s="4">
        <v>5.0328935909093522</v>
      </c>
    </row>
    <row r="169" spans="3:13">
      <c r="C169" s="6">
        <f t="shared" si="27"/>
        <v>16.599999999999966</v>
      </c>
      <c r="D169" s="6">
        <f t="shared" si="21"/>
        <v>66.599999999999966</v>
      </c>
      <c r="E169" s="6">
        <f t="shared" si="22"/>
        <v>16.599999999999966</v>
      </c>
      <c r="F169" s="12">
        <f t="shared" si="28"/>
        <v>0.1261261261261267</v>
      </c>
      <c r="G169" s="3">
        <f t="shared" si="23"/>
        <v>0.24924924924924888</v>
      </c>
      <c r="H169" s="3">
        <f t="shared" si="24"/>
        <v>-0.1261261261261267</v>
      </c>
      <c r="I169" s="3">
        <f t="shared" si="25"/>
        <v>6.3063063883169165E-2</v>
      </c>
      <c r="J169" s="3">
        <f t="shared" si="20"/>
        <v>-6.3063062242957532E-2</v>
      </c>
      <c r="K169" s="3">
        <f t="shared" si="26"/>
        <v>9.1074432424786966E-6</v>
      </c>
      <c r="L169" s="4">
        <f t="shared" si="29"/>
        <v>5.0406035265977254</v>
      </c>
      <c r="M169" s="4">
        <v>5.0406575883437101</v>
      </c>
    </row>
    <row r="170" spans="3:13">
      <c r="C170" s="6">
        <f t="shared" si="27"/>
        <v>16.699999999999967</v>
      </c>
      <c r="D170" s="6">
        <f t="shared" si="21"/>
        <v>66.69999999999996</v>
      </c>
      <c r="E170" s="6">
        <f t="shared" si="22"/>
        <v>16.699999999999967</v>
      </c>
      <c r="F170" s="12">
        <f t="shared" si="28"/>
        <v>0.12443778110944584</v>
      </c>
      <c r="G170" s="3">
        <f t="shared" si="23"/>
        <v>0.25037481259370281</v>
      </c>
      <c r="H170" s="3">
        <f t="shared" si="24"/>
        <v>-0.12443778110944584</v>
      </c>
      <c r="I170" s="3">
        <f t="shared" si="25"/>
        <v>6.2218891394749683E-2</v>
      </c>
      <c r="J170" s="3">
        <f t="shared" si="20"/>
        <v>-6.2218889714696156E-2</v>
      </c>
      <c r="K170" s="3">
        <f t="shared" si="26"/>
        <v>8.9451451147637417E-6</v>
      </c>
      <c r="L170" s="4">
        <f t="shared" si="29"/>
        <v>5.0484126095929822</v>
      </c>
      <c r="M170" s="4">
        <v>5.0484674049280107</v>
      </c>
    </row>
    <row r="171" spans="3:13">
      <c r="C171" s="6">
        <f t="shared" si="27"/>
        <v>16.799999999999969</v>
      </c>
      <c r="D171" s="6">
        <f t="shared" si="21"/>
        <v>66.799999999999969</v>
      </c>
      <c r="E171" s="6">
        <f t="shared" si="22"/>
        <v>16.799999999999969</v>
      </c>
      <c r="F171" s="12">
        <f t="shared" si="28"/>
        <v>0.1227544910179646</v>
      </c>
      <c r="G171" s="3">
        <f t="shared" si="23"/>
        <v>0.2514970059880236</v>
      </c>
      <c r="H171" s="3">
        <f t="shared" si="24"/>
        <v>-0.1227544910179646</v>
      </c>
      <c r="I171" s="3">
        <f t="shared" si="25"/>
        <v>6.1377246369415897E-2</v>
      </c>
      <c r="J171" s="3">
        <f t="shared" si="20"/>
        <v>-6.1377244648548698E-2</v>
      </c>
      <c r="K171" s="3">
        <f t="shared" si="26"/>
        <v>8.7847786946482209E-6</v>
      </c>
      <c r="L171" s="4">
        <f t="shared" si="29"/>
        <v>5.0562691747382598</v>
      </c>
      <c r="M171" s="4">
        <v>5.0563247215570115</v>
      </c>
    </row>
    <row r="172" spans="3:13">
      <c r="C172" s="6">
        <f t="shared" si="27"/>
        <v>16.89999999999997</v>
      </c>
      <c r="D172" s="6">
        <f t="shared" si="21"/>
        <v>66.899999999999977</v>
      </c>
      <c r="E172" s="6">
        <f t="shared" si="22"/>
        <v>16.89999999999997</v>
      </c>
      <c r="F172" s="12">
        <f t="shared" si="28"/>
        <v>0.12107623318385699</v>
      </c>
      <c r="G172" s="3">
        <f t="shared" si="23"/>
        <v>0.2526158445440953</v>
      </c>
      <c r="H172" s="3">
        <f t="shared" si="24"/>
        <v>-0.12107623318385699</v>
      </c>
      <c r="I172" s="3">
        <f t="shared" si="25"/>
        <v>6.0538117473272791E-2</v>
      </c>
      <c r="J172" s="3">
        <f t="shared" si="20"/>
        <v>-6.0538115710584199E-2</v>
      </c>
      <c r="K172" s="3">
        <f t="shared" si="26"/>
        <v>8.6263097013872247E-6</v>
      </c>
      <c r="L172" s="4">
        <f t="shared" si="29"/>
        <v>5.0641749538889957</v>
      </c>
      <c r="M172" s="4">
        <v>5.0642312707444557</v>
      </c>
    </row>
    <row r="173" spans="3:13">
      <c r="C173" s="6">
        <f t="shared" si="27"/>
        <v>16.999999999999972</v>
      </c>
      <c r="D173" s="6">
        <f t="shared" si="21"/>
        <v>66.999999999999972</v>
      </c>
      <c r="E173" s="6">
        <f t="shared" si="22"/>
        <v>16.999999999999972</v>
      </c>
      <c r="F173" s="12">
        <f t="shared" si="28"/>
        <v>0.11940298507462734</v>
      </c>
      <c r="G173" s="3">
        <f t="shared" si="23"/>
        <v>0.25373134328358177</v>
      </c>
      <c r="H173" s="3">
        <f t="shared" si="24"/>
        <v>-0.11940298507462734</v>
      </c>
      <c r="I173" s="3">
        <f t="shared" si="25"/>
        <v>5.9701493440091437E-2</v>
      </c>
      <c r="J173" s="3">
        <f t="shared" si="20"/>
        <v>-5.9701491634535898E-2</v>
      </c>
      <c r="K173" s="3">
        <f t="shared" si="26"/>
        <v>8.4697046606463378E-6</v>
      </c>
      <c r="L173" s="4">
        <f t="shared" si="29"/>
        <v>5.0721317332924158</v>
      </c>
      <c r="M173" s="4">
        <v>5.0721888394373478</v>
      </c>
    </row>
    <row r="174" spans="3:13">
      <c r="C174" s="6">
        <f t="shared" si="27"/>
        <v>17.099999999999973</v>
      </c>
      <c r="D174" s="6">
        <f t="shared" si="21"/>
        <v>67.099999999999966</v>
      </c>
      <c r="E174" s="6">
        <f t="shared" si="22"/>
        <v>17.099999999999973</v>
      </c>
      <c r="F174" s="12">
        <f t="shared" si="28"/>
        <v>0.1177347242921018</v>
      </c>
      <c r="G174" s="3">
        <f t="shared" si="23"/>
        <v>0.25484351713859882</v>
      </c>
      <c r="H174" s="3">
        <f t="shared" si="24"/>
        <v>-0.1177347242921018</v>
      </c>
      <c r="I174" s="3">
        <f t="shared" si="25"/>
        <v>5.8867363070804757E-2</v>
      </c>
      <c r="J174" s="3">
        <f t="shared" ref="J174:J237" si="30">$H174+$I174</f>
        <v>-5.8867361221297043E-2</v>
      </c>
      <c r="K174" s="3">
        <f t="shared" si="26"/>
        <v>8.3149308807983768E-6</v>
      </c>
      <c r="L174" s="4">
        <f t="shared" si="29"/>
        <v>5.0801413565722582</v>
      </c>
      <c r="M174" s="4">
        <v>5.0801992719891009</v>
      </c>
    </row>
    <row r="175" spans="3:13">
      <c r="C175" s="6">
        <f t="shared" si="27"/>
        <v>17.199999999999974</v>
      </c>
      <c r="D175" s="6">
        <f t="shared" si="21"/>
        <v>67.199999999999974</v>
      </c>
      <c r="E175" s="6">
        <f t="shared" si="22"/>
        <v>17.199999999999974</v>
      </c>
      <c r="F175" s="12">
        <f t="shared" si="28"/>
        <v>0.11607142857142899</v>
      </c>
      <c r="G175" s="3">
        <f t="shared" si="23"/>
        <v>0.25595238095238065</v>
      </c>
      <c r="H175" s="3">
        <f t="shared" si="24"/>
        <v>-0.11607142857142899</v>
      </c>
      <c r="I175" s="3">
        <f t="shared" si="25"/>
        <v>5.8035715233007934E-2</v>
      </c>
      <c r="J175" s="3">
        <f t="shared" si="30"/>
        <v>-5.8035713338421058E-2</v>
      </c>
      <c r="K175" s="3">
        <f t="shared" si="26"/>
        <v>8.1619564301915748E-6</v>
      </c>
      <c r="L175" s="4">
        <f t="shared" si="29"/>
        <v>5.0882057278888793</v>
      </c>
      <c r="M175" s="4">
        <v>5.0882644733288229</v>
      </c>
    </row>
    <row r="176" spans="3:13">
      <c r="C176" s="6">
        <f t="shared" si="27"/>
        <v>17.299999999999976</v>
      </c>
      <c r="D176" s="6">
        <f t="shared" si="21"/>
        <v>67.299999999999983</v>
      </c>
      <c r="E176" s="6">
        <f t="shared" si="22"/>
        <v>17.299999999999976</v>
      </c>
      <c r="F176" s="12">
        <f t="shared" si="28"/>
        <v>0.11441307578008954</v>
      </c>
      <c r="G176" s="3">
        <f t="shared" si="23"/>
        <v>0.25705794947994026</v>
      </c>
      <c r="H176" s="3">
        <f t="shared" si="24"/>
        <v>-0.11441307578008954</v>
      </c>
      <c r="I176" s="3">
        <f t="shared" si="25"/>
        <v>5.720653886046323E-2</v>
      </c>
      <c r="J176" s="3">
        <f t="shared" si="30"/>
        <v>-5.7206536919626308E-2</v>
      </c>
      <c r="K176" s="3">
        <f t="shared" si="26"/>
        <v>8.0107501152504312E-6</v>
      </c>
      <c r="L176" s="4">
        <f t="shared" si="29"/>
        <v>5.0963268152938879</v>
      </c>
      <c r="M176" s="4">
        <v>5.0963864123170612</v>
      </c>
    </row>
    <row r="177" spans="3:13">
      <c r="C177" s="6">
        <f t="shared" si="27"/>
        <v>17.399999999999977</v>
      </c>
      <c r="D177" s="6">
        <f t="shared" si="21"/>
        <v>67.399999999999977</v>
      </c>
      <c r="E177" s="6">
        <f t="shared" si="22"/>
        <v>17.399999999999977</v>
      </c>
      <c r="F177" s="12">
        <f t="shared" si="28"/>
        <v>0.11275964391691433</v>
      </c>
      <c r="G177" s="3">
        <f t="shared" si="23"/>
        <v>0.25816023738872379</v>
      </c>
      <c r="H177" s="3">
        <f t="shared" si="24"/>
        <v>-0.11275964391691433</v>
      </c>
      <c r="I177" s="3">
        <f t="shared" si="25"/>
        <v>5.6379822952609203E-2</v>
      </c>
      <c r="J177" s="3">
        <f t="shared" si="30"/>
        <v>-5.6379820964305126E-2</v>
      </c>
      <c r="K177" s="3">
        <f t="shared" si="26"/>
        <v>7.8612814592149416E-6</v>
      </c>
      <c r="L177" s="4">
        <f t="shared" si="29"/>
        <v>5.1045066543036421</v>
      </c>
      <c r="M177" s="4">
        <v>5.1045671253219931</v>
      </c>
    </row>
    <row r="178" spans="3:13">
      <c r="C178" s="6">
        <f t="shared" si="27"/>
        <v>17.499999999999979</v>
      </c>
      <c r="D178" s="6">
        <f t="shared" si="21"/>
        <v>67.499999999999972</v>
      </c>
      <c r="E178" s="6">
        <f t="shared" si="22"/>
        <v>17.499999999999979</v>
      </c>
      <c r="F178" s="12">
        <f t="shared" si="28"/>
        <v>0.11111111111111148</v>
      </c>
      <c r="G178" s="3">
        <f t="shared" si="23"/>
        <v>0.25925925925925908</v>
      </c>
      <c r="H178" s="3">
        <f t="shared" si="24"/>
        <v>-0.11111111111111148</v>
      </c>
      <c r="I178" s="3">
        <f t="shared" si="25"/>
        <v>5.5555556574074245E-2</v>
      </c>
      <c r="J178" s="3">
        <f t="shared" si="30"/>
        <v>-5.5555554537037234E-2</v>
      </c>
      <c r="K178" s="3">
        <f t="shared" si="26"/>
        <v>7.7135206817124935E-6</v>
      </c>
      <c r="L178" s="4">
        <f t="shared" si="29"/>
        <v>5.1127473516969539</v>
      </c>
      <c r="M178" s="4">
        <v>5.1128087200169068</v>
      </c>
    </row>
    <row r="179" spans="3:13">
      <c r="C179" s="6">
        <f t="shared" si="27"/>
        <v>17.59999999999998</v>
      </c>
      <c r="D179" s="6">
        <f t="shared" si="21"/>
        <v>67.59999999999998</v>
      </c>
      <c r="E179" s="6">
        <f t="shared" si="22"/>
        <v>17.59999999999998</v>
      </c>
      <c r="F179" s="12">
        <f t="shared" si="28"/>
        <v>0.1094674556213021</v>
      </c>
      <c r="G179" s="3">
        <f t="shared" si="23"/>
        <v>0.26035502958579859</v>
      </c>
      <c r="H179" s="3">
        <f t="shared" si="24"/>
        <v>-0.1094674556213021</v>
      </c>
      <c r="I179" s="3">
        <f t="shared" si="25"/>
        <v>5.4733728854194579E-2</v>
      </c>
      <c r="J179" s="3">
        <f t="shared" si="30"/>
        <v>-5.473372676710752E-2</v>
      </c>
      <c r="K179" s="3">
        <f t="shared" si="26"/>
        <v>7.567438678995897E-6</v>
      </c>
      <c r="L179" s="4">
        <f t="shared" si="29"/>
        <v>5.1210510895628802</v>
      </c>
      <c r="M179" s="4">
        <v>5.1211133794387926</v>
      </c>
    </row>
    <row r="180" spans="3:13">
      <c r="C180" s="6">
        <f t="shared" si="27"/>
        <v>17.699999999999982</v>
      </c>
      <c r="D180" s="6">
        <f t="shared" si="21"/>
        <v>67.699999999999989</v>
      </c>
      <c r="E180" s="6">
        <f t="shared" si="22"/>
        <v>17.699999999999982</v>
      </c>
      <c r="F180" s="12">
        <f t="shared" si="28"/>
        <v>0.10782865583456455</v>
      </c>
      <c r="G180" s="3">
        <f t="shared" si="23"/>
        <v>0.26144756277695691</v>
      </c>
      <c r="H180" s="3">
        <f t="shared" si="24"/>
        <v>-0.10782865583456455</v>
      </c>
      <c r="I180" s="3">
        <f t="shared" si="25"/>
        <v>5.3914328986536447E-2</v>
      </c>
      <c r="J180" s="3">
        <f t="shared" si="30"/>
        <v>-5.3914326848028105E-2</v>
      </c>
      <c r="K180" s="3">
        <f t="shared" si="26"/>
        <v>7.423007004736526E-6</v>
      </c>
      <c r="L180" s="4">
        <f t="shared" si="29"/>
        <v>5.1294201296241999</v>
      </c>
      <c r="M180" s="4">
        <v>5.1294833663043038</v>
      </c>
    </row>
    <row r="181" spans="3:13">
      <c r="C181" s="6">
        <f t="shared" si="27"/>
        <v>17.799999999999983</v>
      </c>
      <c r="D181" s="6">
        <f t="shared" si="21"/>
        <v>67.799999999999983</v>
      </c>
      <c r="E181" s="6">
        <f t="shared" si="22"/>
        <v>17.799999999999983</v>
      </c>
      <c r="F181" s="12">
        <f t="shared" si="28"/>
        <v>0.106194690265487</v>
      </c>
      <c r="G181" s="3">
        <f t="shared" si="23"/>
        <v>0.262536873156342</v>
      </c>
      <c r="H181" s="3">
        <f t="shared" si="24"/>
        <v>-0.106194690265487</v>
      </c>
      <c r="I181" s="3">
        <f t="shared" si="25"/>
        <v>5.30973462284225E-2</v>
      </c>
      <c r="J181" s="3">
        <f t="shared" si="30"/>
        <v>-5.3097344037064502E-2</v>
      </c>
      <c r="K181" s="3">
        <f t="shared" si="26"/>
        <v>7.2801978516778831E-6</v>
      </c>
      <c r="L181" s="4">
        <f t="shared" si="29"/>
        <v>5.1378568178402126</v>
      </c>
      <c r="M181" s="4">
        <v>5.1379210276271898</v>
      </c>
    </row>
    <row r="182" spans="3:13">
      <c r="C182" s="6">
        <f t="shared" si="27"/>
        <v>17.899999999999984</v>
      </c>
      <c r="D182" s="6">
        <f t="shared" si="21"/>
        <v>67.899999999999977</v>
      </c>
      <c r="E182" s="6">
        <f t="shared" si="22"/>
        <v>17.899999999999984</v>
      </c>
      <c r="F182" s="12">
        <f t="shared" si="28"/>
        <v>0.10456553755522854</v>
      </c>
      <c r="G182" s="3">
        <f t="shared" si="23"/>
        <v>0.26362297496318099</v>
      </c>
      <c r="H182" s="3">
        <f t="shared" si="24"/>
        <v>-0.10456553755522854</v>
      </c>
      <c r="I182" s="3">
        <f t="shared" si="25"/>
        <v>5.2282769900462461E-2</v>
      </c>
      <c r="J182" s="3">
        <f t="shared" si="30"/>
        <v>-5.2282767654766082E-2</v>
      </c>
      <c r="K182" s="3">
        <f t="shared" si="26"/>
        <v>7.1389840337332533E-6</v>
      </c>
      <c r="L182" s="4">
        <f t="shared" si="29"/>
        <v>5.1463635893356061</v>
      </c>
      <c r="M182" s="4">
        <v>5.1464287996414884</v>
      </c>
    </row>
    <row r="183" spans="3:13">
      <c r="C183" s="6">
        <f t="shared" si="27"/>
        <v>17.999999999999986</v>
      </c>
      <c r="D183" s="6">
        <f t="shared" si="21"/>
        <v>67.999999999999986</v>
      </c>
      <c r="E183" s="6">
        <f t="shared" si="22"/>
        <v>17.999999999999986</v>
      </c>
      <c r="F183" s="12">
        <f t="shared" si="28"/>
        <v>0.10294117647058847</v>
      </c>
      <c r="G183" s="3">
        <f t="shared" si="23"/>
        <v>0.26470588235294101</v>
      </c>
      <c r="H183" s="3">
        <f t="shared" si="24"/>
        <v>-0.10294117647058847</v>
      </c>
      <c r="I183" s="3">
        <f t="shared" si="25"/>
        <v>5.1470589386087867E-2</v>
      </c>
      <c r="J183" s="3">
        <f t="shared" si="30"/>
        <v>-5.1470587084500599E-2</v>
      </c>
      <c r="K183" s="3">
        <f t="shared" si="26"/>
        <v>6.9993389688050023E-6</v>
      </c>
      <c r="L183" s="4">
        <f t="shared" si="29"/>
        <v>5.1549429736652046</v>
      </c>
      <c r="M183" s="4">
        <v>5.1550092130787171</v>
      </c>
    </row>
    <row r="184" spans="3:13">
      <c r="C184" s="6">
        <f t="shared" si="27"/>
        <v>18.099999999999987</v>
      </c>
      <c r="D184" s="6">
        <f t="shared" si="21"/>
        <v>68.099999999999994</v>
      </c>
      <c r="E184" s="6">
        <f t="shared" si="22"/>
        <v>18.099999999999987</v>
      </c>
      <c r="F184" s="12">
        <f t="shared" si="28"/>
        <v>0.10132158590308389</v>
      </c>
      <c r="G184" s="3">
        <f t="shared" si="23"/>
        <v>0.26578560939794404</v>
      </c>
      <c r="H184" s="3">
        <f t="shared" si="24"/>
        <v>-0.10132158590308389</v>
      </c>
      <c r="I184" s="3">
        <f t="shared" si="25"/>
        <v>5.0660794131091043E-2</v>
      </c>
      <c r="J184" s="3">
        <f t="shared" si="30"/>
        <v>-5.0660791771992848E-2</v>
      </c>
      <c r="K184" s="3">
        <f t="shared" si="26"/>
        <v>6.8612366619646981E-6</v>
      </c>
      <c r="L184" s="4">
        <f t="shared" si="29"/>
        <v>5.1635976004647661</v>
      </c>
      <c r="M184" s="4">
        <v>5.1636648988149068</v>
      </c>
    </row>
    <row r="185" spans="3:13">
      <c r="C185" s="6">
        <f t="shared" si="27"/>
        <v>18.199999999999989</v>
      </c>
      <c r="D185" s="6">
        <f t="shared" si="21"/>
        <v>68.199999999999989</v>
      </c>
      <c r="E185" s="6">
        <f t="shared" si="22"/>
        <v>18.199999999999989</v>
      </c>
      <c r="F185" s="12">
        <f t="shared" si="28"/>
        <v>9.970674486803538E-2</v>
      </c>
      <c r="G185" s="3">
        <f t="shared" si="23"/>
        <v>0.26686217008797641</v>
      </c>
      <c r="H185" s="3">
        <f t="shared" si="24"/>
        <v>-9.970674486803538E-2</v>
      </c>
      <c r="I185" s="3">
        <f t="shared" si="25"/>
        <v>4.9853373643167997E-2</v>
      </c>
      <c r="J185" s="3">
        <f t="shared" si="30"/>
        <v>-4.9853371224867382E-2</v>
      </c>
      <c r="K185" s="3">
        <f t="shared" si="26"/>
        <v>6.7246516895214103E-6</v>
      </c>
      <c r="L185" s="4">
        <f t="shared" si="29"/>
        <v>5.1723302054870937</v>
      </c>
      <c r="M185" s="4">
        <v>5.1723985939238357</v>
      </c>
    </row>
    <row r="186" spans="3:13">
      <c r="C186" s="6">
        <f t="shared" si="27"/>
        <v>18.29999999999999</v>
      </c>
      <c r="D186" s="6">
        <f t="shared" si="21"/>
        <v>68.299999999999983</v>
      </c>
      <c r="E186" s="6">
        <f t="shared" si="22"/>
        <v>18.29999999999999</v>
      </c>
      <c r="F186" s="12">
        <f t="shared" si="28"/>
        <v>9.8096632503660491E-2</v>
      </c>
      <c r="G186" s="3">
        <f t="shared" si="23"/>
        <v>0.26793557833089304</v>
      </c>
      <c r="H186" s="3">
        <f t="shared" si="24"/>
        <v>-9.8096632503660491E-2</v>
      </c>
      <c r="I186" s="3">
        <f t="shared" si="25"/>
        <v>4.9048317491465383E-2</v>
      </c>
      <c r="J186" s="3">
        <f t="shared" si="30"/>
        <v>-4.9048315012195108E-2</v>
      </c>
      <c r="K186" s="3">
        <f t="shared" si="26"/>
        <v>6.5895591832565437E-6</v>
      </c>
      <c r="L186" s="4">
        <f t="shared" si="29"/>
        <v>5.1811436371028829</v>
      </c>
      <c r="M186" s="4">
        <v>5.1812131481676937</v>
      </c>
    </row>
    <row r="187" spans="3:13">
      <c r="C187" s="6">
        <f t="shared" si="27"/>
        <v>18.399999999999991</v>
      </c>
      <c r="D187" s="6">
        <f t="shared" si="21"/>
        <v>68.399999999999991</v>
      </c>
      <c r="E187" s="6">
        <f t="shared" si="22"/>
        <v>18.399999999999991</v>
      </c>
      <c r="F187" s="12">
        <f t="shared" si="28"/>
        <v>9.6491228070175572E-2</v>
      </c>
      <c r="G187" s="3">
        <f t="shared" si="23"/>
        <v>0.2690058479532163</v>
      </c>
      <c r="H187" s="3">
        <f t="shared" si="24"/>
        <v>-9.6491228070175572E-2</v>
      </c>
      <c r="I187" s="3">
        <f t="shared" si="25"/>
        <v>4.8245615306131535E-2</v>
      </c>
      <c r="J187" s="3">
        <f t="shared" si="30"/>
        <v>-4.8245612764044037E-2</v>
      </c>
      <c r="K187" s="3">
        <f t="shared" si="26"/>
        <v>6.4559348153803153E-6</v>
      </c>
      <c r="L187" s="4">
        <f t="shared" si="29"/>
        <v>5.1900408632710464</v>
      </c>
      <c r="M187" s="4">
        <v>5.1901115309856101</v>
      </c>
    </row>
    <row r="188" spans="3:13">
      <c r="C188" s="6">
        <f t="shared" si="27"/>
        <v>18.499999999999993</v>
      </c>
      <c r="D188" s="6">
        <f t="shared" si="21"/>
        <v>68.5</v>
      </c>
      <c r="E188" s="6">
        <f t="shared" si="22"/>
        <v>18.499999999999993</v>
      </c>
      <c r="F188" s="12">
        <f t="shared" si="28"/>
        <v>9.4890510948905216E-2</v>
      </c>
      <c r="G188" s="3">
        <f t="shared" si="23"/>
        <v>0.27007299270072982</v>
      </c>
      <c r="H188" s="3">
        <f t="shared" si="24"/>
        <v>-9.4890510948905216E-2</v>
      </c>
      <c r="I188" s="3">
        <f t="shared" si="25"/>
        <v>4.744525677787139E-2</v>
      </c>
      <c r="J188" s="3">
        <f t="shared" si="30"/>
        <v>-4.7445254171033825E-2</v>
      </c>
      <c r="K188" s="3">
        <f t="shared" si="26"/>
        <v>6.3237547839878339E-6</v>
      </c>
      <c r="L188" s="4">
        <f t="shared" si="29"/>
        <v>5.1990249790348519</v>
      </c>
      <c r="M188" s="4">
        <v>5.1990968389891483</v>
      </c>
    </row>
    <row r="189" spans="3:13">
      <c r="C189" s="6">
        <f t="shared" si="27"/>
        <v>18.599999999999994</v>
      </c>
      <c r="D189" s="6">
        <f t="shared" si="21"/>
        <v>68.599999999999994</v>
      </c>
      <c r="E189" s="6">
        <f t="shared" si="22"/>
        <v>18.599999999999994</v>
      </c>
      <c r="F189" s="12">
        <f t="shared" si="28"/>
        <v>9.3294460641399513E-2</v>
      </c>
      <c r="G189" s="3">
        <f t="shared" si="23"/>
        <v>0.27113702623906699</v>
      </c>
      <c r="H189" s="3">
        <f t="shared" si="24"/>
        <v>-9.3294460641399513E-2</v>
      </c>
      <c r="I189" s="3">
        <f t="shared" si="25"/>
        <v>4.6647231657505291E-2</v>
      </c>
      <c r="J189" s="3">
        <f t="shared" si="30"/>
        <v>-4.6647228983894222E-2</v>
      </c>
      <c r="K189" s="3">
        <f t="shared" si="26"/>
        <v>6.1929957989037554E-6</v>
      </c>
      <c r="L189" s="4">
        <f t="shared" si="29"/>
        <v>5.2080992145994287</v>
      </c>
      <c r="M189" s="4">
        <v>5.2081723040563777</v>
      </c>
    </row>
    <row r="190" spans="3:13">
      <c r="C190" s="6">
        <f t="shared" si="27"/>
        <v>18.699999999999996</v>
      </c>
      <c r="D190" s="6">
        <f t="shared" si="21"/>
        <v>68.699999999999989</v>
      </c>
      <c r="E190" s="6">
        <f t="shared" si="22"/>
        <v>18.699999999999996</v>
      </c>
      <c r="F190" s="12">
        <f t="shared" si="28"/>
        <v>9.1703056768559027E-2</v>
      </c>
      <c r="G190" s="3">
        <f t="shared" si="23"/>
        <v>0.27219796215429404</v>
      </c>
      <c r="H190" s="3">
        <f t="shared" si="24"/>
        <v>-9.1703056768559027E-2</v>
      </c>
      <c r="I190" s="3">
        <f t="shared" si="25"/>
        <v>4.5851529755531695E-2</v>
      </c>
      <c r="J190" s="3">
        <f t="shared" si="30"/>
        <v>-4.5851527013027332E-2</v>
      </c>
      <c r="K190" s="3">
        <f t="shared" si="26"/>
        <v>6.0636350679155182E-6</v>
      </c>
      <c r="L190" s="4">
        <f t="shared" si="29"/>
        <v>5.2172669440448125</v>
      </c>
      <c r="M190" s="4">
        <v>5.2173413020375285</v>
      </c>
    </row>
    <row r="191" spans="3:13">
      <c r="C191" s="6">
        <f t="shared" si="27"/>
        <v>18.799999999999997</v>
      </c>
      <c r="D191" s="6">
        <f t="shared" si="21"/>
        <v>68.8</v>
      </c>
      <c r="E191" s="6">
        <f t="shared" si="22"/>
        <v>18.799999999999997</v>
      </c>
      <c r="F191" s="12">
        <f t="shared" si="28"/>
        <v>9.0116279069767491E-2</v>
      </c>
      <c r="G191" s="3">
        <f t="shared" si="23"/>
        <v>0.27325581395348836</v>
      </c>
      <c r="H191" s="3">
        <f t="shared" si="24"/>
        <v>-9.0116279069767491E-2</v>
      </c>
      <c r="I191" s="3">
        <f t="shared" si="25"/>
        <v>4.5058140941693754E-2</v>
      </c>
      <c r="J191" s="3">
        <f t="shared" si="30"/>
        <v>-4.5058138128073737E-2</v>
      </c>
      <c r="K191" s="3">
        <f t="shared" si="26"/>
        <v>5.935650283672711E-6</v>
      </c>
      <c r="L191" s="4">
        <f t="shared" si="29"/>
        <v>5.2265316947144251</v>
      </c>
      <c r="M191" s="4">
        <v>5.2266073621673481</v>
      </c>
    </row>
    <row r="192" spans="3:13">
      <c r="C192" s="6">
        <f t="shared" si="27"/>
        <v>18.899999999999999</v>
      </c>
      <c r="D192" s="6">
        <f t="shared" si="21"/>
        <v>68.900000000000006</v>
      </c>
      <c r="E192" s="6">
        <f t="shared" si="22"/>
        <v>18.899999999999999</v>
      </c>
      <c r="F192" s="12">
        <f t="shared" si="28"/>
        <v>8.853410740203195E-2</v>
      </c>
      <c r="G192" s="3">
        <f t="shared" si="23"/>
        <v>0.27431059506531202</v>
      </c>
      <c r="H192" s="3">
        <f t="shared" si="24"/>
        <v>-8.853410740203195E-2</v>
      </c>
      <c r="I192" s="3">
        <f t="shared" si="25"/>
        <v>4.426705514454965E-2</v>
      </c>
      <c r="J192" s="3">
        <f t="shared" si="30"/>
        <v>-4.4267052257482301E-2</v>
      </c>
      <c r="K192" s="3">
        <f t="shared" si="26"/>
        <v>5.8090196107529746E-6</v>
      </c>
      <c r="L192" s="4">
        <f t="shared" si="29"/>
        <v>5.2358971573802995</v>
      </c>
      <c r="M192" s="4">
        <v>5.2359741772301005</v>
      </c>
    </row>
    <row r="193" spans="3:13">
      <c r="C193" s="6">
        <f t="shared" si="27"/>
        <v>19</v>
      </c>
      <c r="D193" s="6">
        <f t="shared" si="21"/>
        <v>69</v>
      </c>
      <c r="E193" s="6">
        <f t="shared" si="22"/>
        <v>19</v>
      </c>
      <c r="F193" s="12">
        <f t="shared" si="28"/>
        <v>8.6956521739130432E-2</v>
      </c>
      <c r="G193" s="3">
        <f t="shared" si="23"/>
        <v>0.27536231884057971</v>
      </c>
      <c r="H193" s="3">
        <f t="shared" si="24"/>
        <v>-8.6956521739130432E-2</v>
      </c>
      <c r="I193" s="3">
        <f t="shared" si="25"/>
        <v>4.3478262351046675E-2</v>
      </c>
      <c r="J193" s="3">
        <f t="shared" si="30"/>
        <v>-4.3478259388083758E-2</v>
      </c>
      <c r="K193" s="3">
        <f t="shared" si="26"/>
        <v>5.6837216733662821E-6</v>
      </c>
      <c r="L193" s="4">
        <f t="shared" si="29"/>
        <v>5.2453671972260469</v>
      </c>
      <c r="M193" s="4">
        <v>5.2454456145567931</v>
      </c>
    </row>
    <row r="194" spans="3:13">
      <c r="C194" s="6">
        <f t="shared" si="27"/>
        <v>19.100000000000001</v>
      </c>
      <c r="D194" s="6">
        <f t="shared" si="21"/>
        <v>69.099999999999994</v>
      </c>
      <c r="E194" s="6">
        <f t="shared" si="22"/>
        <v>19.100000000000001</v>
      </c>
      <c r="F194" s="12">
        <f t="shared" si="28"/>
        <v>8.5383502170766984E-2</v>
      </c>
      <c r="G194" s="3">
        <f t="shared" si="23"/>
        <v>0.27641099855282203</v>
      </c>
      <c r="H194" s="3">
        <f t="shared" si="24"/>
        <v>-8.5383502170766984E-2</v>
      </c>
      <c r="I194" s="3">
        <f t="shared" si="25"/>
        <v>4.2691752606099094E-2</v>
      </c>
      <c r="J194" s="3">
        <f t="shared" si="30"/>
        <v>-4.269174956466789E-2</v>
      </c>
      <c r="K194" s="3">
        <f t="shared" si="26"/>
        <v>5.5597355431702411E-6</v>
      </c>
      <c r="L194" s="4">
        <f t="shared" si="29"/>
        <v>5.2549458657692689</v>
      </c>
      <c r="M194" s="4">
        <v>5.2550257279569372</v>
      </c>
    </row>
    <row r="195" spans="3:13">
      <c r="C195" s="6">
        <f t="shared" si="27"/>
        <v>19.200000000000003</v>
      </c>
      <c r="D195" s="6">
        <f t="shared" ref="D195:D258" si="31">$A$4+$C195</f>
        <v>69.2</v>
      </c>
      <c r="E195" s="6">
        <f t="shared" ref="E195:E258" si="32">$A$10*$C195</f>
        <v>19.200000000000003</v>
      </c>
      <c r="F195" s="12">
        <f t="shared" si="28"/>
        <v>8.3815028901734062E-2</v>
      </c>
      <c r="G195" s="3">
        <f t="shared" ref="G195:G258" si="33">IF(($A$4*$A$6-$E195)&gt;0,($E195+$A$14*$A$4)/$D195,($A$14*$A$4+$A$6*$A$4)/$D195)</f>
        <v>0.27745664739884396</v>
      </c>
      <c r="H195" s="3">
        <f t="shared" ref="H195:H258" si="34">($E195-$A$4*$A$6)/$D195</f>
        <v>-8.3815028901734062E-2</v>
      </c>
      <c r="I195" s="3">
        <f t="shared" ref="I195:I258" si="35">0.5*(SQRT(($A$16+$H195)^2+4*$A$16*$G195))</f>
        <v>4.1907516012169681E-2</v>
      </c>
      <c r="J195" s="3">
        <f t="shared" si="30"/>
        <v>-4.1907512889564381E-2</v>
      </c>
      <c r="K195" s="3">
        <f t="shared" ref="K195:K258" si="36">0.5*(SQRT(($A$8+$G195)^2+4*$A$8*$F195)-($A$8+$G195))</f>
        <v>5.4370407277237742E-6</v>
      </c>
      <c r="L195" s="4">
        <f t="shared" si="29"/>
        <v>5.2646374137778649</v>
      </c>
      <c r="M195" s="4">
        <v>5.2647187706473106</v>
      </c>
    </row>
    <row r="196" spans="3:13">
      <c r="C196" s="6">
        <f t="shared" ref="C196:C259" si="37">C195+$A$18</f>
        <v>19.300000000000004</v>
      </c>
      <c r="D196" s="6">
        <f t="shared" si="31"/>
        <v>69.300000000000011</v>
      </c>
      <c r="E196" s="6">
        <f t="shared" si="32"/>
        <v>19.300000000000004</v>
      </c>
      <c r="F196" s="12">
        <f t="shared" ref="F196:F259" si="38">($A$4*$A$6-$E196)/$D196</f>
        <v>8.2251082251082172E-2</v>
      </c>
      <c r="G196" s="3">
        <f t="shared" si="33"/>
        <v>0.27849927849927852</v>
      </c>
      <c r="H196" s="3">
        <f t="shared" si="34"/>
        <v>-8.2251082251082172E-2</v>
      </c>
      <c r="I196" s="3">
        <f t="shared" si="35"/>
        <v>4.1125542728854894E-2</v>
      </c>
      <c r="J196" s="3">
        <f t="shared" si="30"/>
        <v>-4.1125539522227278E-2</v>
      </c>
      <c r="K196" s="3">
        <f t="shared" si="36"/>
        <v>5.3156171592183554E-6</v>
      </c>
      <c r="L196" s="4">
        <f t="shared" ref="L196:L259" si="39">IF($K196&gt;0,-LOG($K196),14+LOG($J196))</f>
        <v>5.2744463053113515</v>
      </c>
      <c r="M196" s="4">
        <v>5.2745292093138545</v>
      </c>
    </row>
    <row r="197" spans="3:13">
      <c r="C197" s="6">
        <f t="shared" si="37"/>
        <v>19.400000000000006</v>
      </c>
      <c r="D197" s="6">
        <f t="shared" si="31"/>
        <v>69.400000000000006</v>
      </c>
      <c r="E197" s="6">
        <f t="shared" si="32"/>
        <v>19.400000000000006</v>
      </c>
      <c r="F197" s="12">
        <f t="shared" si="38"/>
        <v>8.0691642651296747E-2</v>
      </c>
      <c r="G197" s="3">
        <f t="shared" si="33"/>
        <v>0.27953890489913552</v>
      </c>
      <c r="H197" s="3">
        <f t="shared" si="34"/>
        <v>-8.0691642651296747E-2</v>
      </c>
      <c r="I197" s="3">
        <f t="shared" si="35"/>
        <v>4.0345822972473737E-2</v>
      </c>
      <c r="J197" s="3">
        <f t="shared" si="30"/>
        <v>-4.034581967882301E-2</v>
      </c>
      <c r="K197" s="3">
        <f t="shared" si="36"/>
        <v>5.1954451834868021E-6</v>
      </c>
      <c r="L197" s="4">
        <f t="shared" si="39"/>
        <v>5.2843772330061114</v>
      </c>
      <c r="M197" s="4">
        <v>5.2844617394036728</v>
      </c>
    </row>
    <row r="198" spans="3:13">
      <c r="C198" s="6">
        <f t="shared" si="37"/>
        <v>19.500000000000007</v>
      </c>
      <c r="D198" s="6">
        <f t="shared" si="31"/>
        <v>69.5</v>
      </c>
      <c r="E198" s="6">
        <f t="shared" si="32"/>
        <v>19.500000000000007</v>
      </c>
      <c r="F198" s="12">
        <f t="shared" si="38"/>
        <v>7.9136690647481911E-2</v>
      </c>
      <c r="G198" s="3">
        <f t="shared" si="33"/>
        <v>0.28057553956834541</v>
      </c>
      <c r="H198" s="3">
        <f t="shared" si="34"/>
        <v>-7.9136690647481911E-2</v>
      </c>
      <c r="I198" s="3">
        <f t="shared" si="35"/>
        <v>3.9568347015660109E-2</v>
      </c>
      <c r="J198" s="3">
        <f t="shared" si="30"/>
        <v>-3.9568343631821802E-2</v>
      </c>
      <c r="K198" s="3">
        <f t="shared" si="36"/>
        <v>5.076505549400645E-6</v>
      </c>
      <c r="L198" s="4">
        <f t="shared" si="39"/>
        <v>5.29443513472898</v>
      </c>
      <c r="M198" s="4">
        <v>5.2945213017929369</v>
      </c>
    </row>
    <row r="199" spans="3:13">
      <c r="C199" s="6">
        <f t="shared" si="37"/>
        <v>19.600000000000009</v>
      </c>
      <c r="D199" s="6">
        <f t="shared" si="31"/>
        <v>69.600000000000009</v>
      </c>
      <c r="E199" s="6">
        <f t="shared" si="32"/>
        <v>19.600000000000009</v>
      </c>
      <c r="F199" s="12">
        <f t="shared" si="38"/>
        <v>7.7586206896551588E-2</v>
      </c>
      <c r="G199" s="3">
        <f t="shared" si="33"/>
        <v>0.28160919540229895</v>
      </c>
      <c r="H199" s="3">
        <f t="shared" si="34"/>
        <v>-7.7586206896551588E-2</v>
      </c>
      <c r="I199" s="3">
        <f t="shared" si="35"/>
        <v>3.879310518695888E-2</v>
      </c>
      <c r="J199" s="3">
        <f t="shared" si="30"/>
        <v>-3.8793101709592707E-2</v>
      </c>
      <c r="K199" s="3">
        <f t="shared" si="36"/>
        <v>4.9587793986005657E-6</v>
      </c>
      <c r="L199" s="4">
        <f t="shared" si="39"/>
        <v>5.3046252117535575</v>
      </c>
      <c r="M199" s="4">
        <v>5.3047131010009219</v>
      </c>
    </row>
    <row r="200" spans="3:13">
      <c r="C200" s="6">
        <f t="shared" si="37"/>
        <v>19.70000000000001</v>
      </c>
      <c r="D200" s="6">
        <f t="shared" si="31"/>
        <v>69.700000000000017</v>
      </c>
      <c r="E200" s="6">
        <f t="shared" si="32"/>
        <v>19.70000000000001</v>
      </c>
      <c r="F200" s="12">
        <f t="shared" si="38"/>
        <v>7.6040172166427389E-2</v>
      </c>
      <c r="G200" s="3">
        <f t="shared" si="33"/>
        <v>0.2826398852223817</v>
      </c>
      <c r="H200" s="3">
        <f t="shared" si="34"/>
        <v>-7.6040172166427389E-2</v>
      </c>
      <c r="I200" s="3">
        <f t="shared" si="35"/>
        <v>3.8020087870425393E-2</v>
      </c>
      <c r="J200" s="3">
        <f t="shared" si="30"/>
        <v>-3.8020084296001996E-2</v>
      </c>
      <c r="K200" s="3">
        <f t="shared" si="36"/>
        <v>4.8422482555321444E-6</v>
      </c>
      <c r="L200" s="4">
        <f t="shared" si="39"/>
        <v>5.3149529486316105</v>
      </c>
      <c r="M200" s="4">
        <v>5.3150426250542022</v>
      </c>
    </row>
    <row r="201" spans="3:13">
      <c r="C201" s="6">
        <f t="shared" si="37"/>
        <v>19.800000000000011</v>
      </c>
      <c r="D201" s="6">
        <f t="shared" si="31"/>
        <v>69.800000000000011</v>
      </c>
      <c r="E201" s="6">
        <f t="shared" si="32"/>
        <v>19.800000000000011</v>
      </c>
      <c r="F201" s="12">
        <f t="shared" si="38"/>
        <v>7.4498567335243376E-2</v>
      </c>
      <c r="G201" s="3">
        <f t="shared" si="33"/>
        <v>0.2836676217765044</v>
      </c>
      <c r="H201" s="3">
        <f t="shared" si="34"/>
        <v>-7.4498567335243376E-2</v>
      </c>
      <c r="I201" s="3">
        <f t="shared" si="35"/>
        <v>3.7249285505228477E-2</v>
      </c>
      <c r="J201" s="3">
        <f t="shared" si="30"/>
        <v>-3.7249281830014899E-2</v>
      </c>
      <c r="K201" s="3">
        <f t="shared" si="36"/>
        <v>4.7268940177869201E-6</v>
      </c>
      <c r="L201" s="4">
        <f t="shared" si="39"/>
        <v>5.3254241349524936</v>
      </c>
      <c r="M201" s="4">
        <v>5.3255156672957815</v>
      </c>
    </row>
    <row r="202" spans="3:13">
      <c r="C202" s="6">
        <f t="shared" si="37"/>
        <v>19.900000000000013</v>
      </c>
      <c r="D202" s="6">
        <f t="shared" si="31"/>
        <v>69.900000000000006</v>
      </c>
      <c r="E202" s="6">
        <f t="shared" si="32"/>
        <v>19.900000000000013</v>
      </c>
      <c r="F202" s="12">
        <f t="shared" si="38"/>
        <v>7.2961373390557749E-2</v>
      </c>
      <c r="G202" s="3">
        <f t="shared" si="33"/>
        <v>0.28469241773962822</v>
      </c>
      <c r="H202" s="3">
        <f t="shared" si="34"/>
        <v>-7.2961373390557749E-2</v>
      </c>
      <c r="I202" s="3">
        <f t="shared" si="35"/>
        <v>3.6480688585257041E-2</v>
      </c>
      <c r="J202" s="3">
        <f t="shared" si="30"/>
        <v>-3.6480684805300707E-2</v>
      </c>
      <c r="K202" s="3">
        <f t="shared" si="36"/>
        <v>4.6126989467487611E-6</v>
      </c>
      <c r="L202" s="4">
        <f t="shared" si="39"/>
        <v>5.3360448892097079</v>
      </c>
      <c r="M202" s="4">
        <v>5.3361383502584063</v>
      </c>
    </row>
    <row r="203" spans="3:13">
      <c r="C203" s="6">
        <f t="shared" si="37"/>
        <v>20.000000000000014</v>
      </c>
      <c r="D203" s="6">
        <f t="shared" si="31"/>
        <v>70.000000000000014</v>
      </c>
      <c r="E203" s="6">
        <f t="shared" si="32"/>
        <v>20.000000000000014</v>
      </c>
      <c r="F203" s="12">
        <f t="shared" si="38"/>
        <v>7.1428571428571216E-2</v>
      </c>
      <c r="G203" s="3">
        <f t="shared" si="33"/>
        <v>0.28571428571428586</v>
      </c>
      <c r="H203" s="3">
        <f t="shared" si="34"/>
        <v>-7.1428571428571216E-2</v>
      </c>
      <c r="I203" s="3">
        <f t="shared" si="35"/>
        <v>3.5714287658729998E-2</v>
      </c>
      <c r="J203" s="3">
        <f t="shared" si="30"/>
        <v>-3.5714283769841218E-2</v>
      </c>
      <c r="K203" s="3">
        <f t="shared" si="36"/>
        <v>4.4996456584900368E-6</v>
      </c>
      <c r="L203" s="4">
        <f t="shared" si="39"/>
        <v>5.3468216850294548</v>
      </c>
      <c r="M203" s="4">
        <v>5.3469171519456014</v>
      </c>
    </row>
    <row r="204" spans="3:13">
      <c r="C204" s="6">
        <f t="shared" si="37"/>
        <v>20.100000000000016</v>
      </c>
      <c r="D204" s="6">
        <f t="shared" si="31"/>
        <v>70.100000000000023</v>
      </c>
      <c r="E204" s="6">
        <f t="shared" si="32"/>
        <v>20.100000000000016</v>
      </c>
      <c r="F204" s="12">
        <f t="shared" si="38"/>
        <v>6.9900142653352107E-2</v>
      </c>
      <c r="G204" s="3">
        <f t="shared" si="33"/>
        <v>0.28673323823109859</v>
      </c>
      <c r="H204" s="3">
        <f t="shared" si="34"/>
        <v>-6.9900142653352107E-2</v>
      </c>
      <c r="I204" s="3">
        <f t="shared" si="35"/>
        <v>3.4950073327809784E-2</v>
      </c>
      <c r="J204" s="3">
        <f t="shared" si="30"/>
        <v>-3.4950069325542323E-2</v>
      </c>
      <c r="K204" s="3">
        <f t="shared" si="36"/>
        <v>4.3877171148898331E-6</v>
      </c>
      <c r="L204" s="4">
        <f t="shared" si="39"/>
        <v>5.3577613800496158</v>
      </c>
      <c r="M204" s="4">
        <v>5.3578589347153311</v>
      </c>
    </row>
    <row r="205" spans="3:13">
      <c r="C205" s="6">
        <f t="shared" si="37"/>
        <v>20.200000000000017</v>
      </c>
      <c r="D205" s="6">
        <f t="shared" si="31"/>
        <v>70.200000000000017</v>
      </c>
      <c r="E205" s="6">
        <f t="shared" si="32"/>
        <v>20.200000000000017</v>
      </c>
      <c r="F205" s="12">
        <f t="shared" si="38"/>
        <v>6.8376068376068119E-2</v>
      </c>
      <c r="G205" s="3">
        <f t="shared" si="33"/>
        <v>0.28774928774928793</v>
      </c>
      <c r="H205" s="3">
        <f t="shared" si="34"/>
        <v>-6.8376068376068119E-2</v>
      </c>
      <c r="I205" s="3">
        <f t="shared" si="35"/>
        <v>3.4188036248219179E-2</v>
      </c>
      <c r="J205" s="3">
        <f t="shared" si="30"/>
        <v>-3.418803212784894E-2</v>
      </c>
      <c r="K205" s="3">
        <f t="shared" si="36"/>
        <v>4.2768966151407461E-6</v>
      </c>
      <c r="L205" s="4">
        <f t="shared" si="39"/>
        <v>5.368871247759686</v>
      </c>
      <c r="M205" s="4">
        <v>5.3689709771693952</v>
      </c>
    </row>
    <row r="206" spans="3:13">
      <c r="C206" s="6">
        <f t="shared" si="37"/>
        <v>20.300000000000018</v>
      </c>
      <c r="D206" s="6">
        <f t="shared" si="31"/>
        <v>70.300000000000011</v>
      </c>
      <c r="E206" s="6">
        <f t="shared" si="32"/>
        <v>20.300000000000018</v>
      </c>
      <c r="F206" s="12">
        <f t="shared" si="38"/>
        <v>6.6856330014224474E-2</v>
      </c>
      <c r="G206" s="3">
        <f t="shared" si="33"/>
        <v>0.2887624466571837</v>
      </c>
      <c r="H206" s="3">
        <f t="shared" si="34"/>
        <v>-6.6856330014224474E-2</v>
      </c>
      <c r="I206" s="3">
        <f t="shared" si="35"/>
        <v>3.3428167128861576E-2</v>
      </c>
      <c r="J206" s="3">
        <f t="shared" si="30"/>
        <v>-3.3428162885362898E-2</v>
      </c>
      <c r="K206" s="3">
        <f t="shared" si="36"/>
        <v>4.1671677875054769E-6</v>
      </c>
      <c r="L206" s="4">
        <f t="shared" si="39"/>
        <v>5.3801590126886945</v>
      </c>
      <c r="M206" s="4">
        <v>5.3802610093975352</v>
      </c>
    </row>
    <row r="207" spans="3:13">
      <c r="C207" s="6">
        <f t="shared" si="37"/>
        <v>20.40000000000002</v>
      </c>
      <c r="D207" s="6">
        <f t="shared" si="31"/>
        <v>70.40000000000002</v>
      </c>
      <c r="E207" s="6">
        <f t="shared" si="32"/>
        <v>20.40000000000002</v>
      </c>
      <c r="F207" s="12">
        <f t="shared" si="38"/>
        <v>6.5340909090908783E-2</v>
      </c>
      <c r="G207" s="3">
        <f t="shared" si="33"/>
        <v>0.28977272727272746</v>
      </c>
      <c r="H207" s="3">
        <f t="shared" si="34"/>
        <v>-6.5340909090908783E-2</v>
      </c>
      <c r="I207" s="3">
        <f t="shared" si="35"/>
        <v>3.2670456731444655E-2</v>
      </c>
      <c r="J207" s="3">
        <f t="shared" si="30"/>
        <v>-3.2670452359464128E-2</v>
      </c>
      <c r="K207" s="3">
        <f t="shared" si="36"/>
        <v>4.0585145810734247E-6</v>
      </c>
      <c r="L207" s="4">
        <f t="shared" si="39"/>
        <v>5.3916328893991414</v>
      </c>
      <c r="M207" s="4">
        <v>5.3917372519996958</v>
      </c>
    </row>
    <row r="208" spans="3:13">
      <c r="C208" s="6">
        <f t="shared" si="37"/>
        <v>20.500000000000021</v>
      </c>
      <c r="D208" s="6">
        <f t="shared" si="31"/>
        <v>70.500000000000028</v>
      </c>
      <c r="E208" s="6">
        <f t="shared" si="32"/>
        <v>20.500000000000021</v>
      </c>
      <c r="F208" s="12">
        <f t="shared" si="38"/>
        <v>6.3829787234042229E-2</v>
      </c>
      <c r="G208" s="3">
        <f t="shared" si="33"/>
        <v>0.29078014184397183</v>
      </c>
      <c r="H208" s="3">
        <f t="shared" si="34"/>
        <v>-6.3829787234042229E-2</v>
      </c>
      <c r="I208" s="3">
        <f t="shared" si="35"/>
        <v>3.191489587010745E-2</v>
      </c>
      <c r="J208" s="3">
        <f t="shared" si="30"/>
        <v>-3.1914891363934779E-2</v>
      </c>
      <c r="K208" s="3">
        <f t="shared" si="36"/>
        <v>3.9509212581279041E-6</v>
      </c>
      <c r="L208" s="4">
        <f t="shared" si="39"/>
        <v>5.403301625722583</v>
      </c>
      <c r="M208" s="4">
        <v>5.4034084593774843</v>
      </c>
    </row>
    <row r="209" spans="3:13">
      <c r="C209" s="6">
        <f t="shared" si="37"/>
        <v>20.600000000000023</v>
      </c>
      <c r="D209" s="6">
        <f t="shared" si="31"/>
        <v>70.600000000000023</v>
      </c>
      <c r="E209" s="6">
        <f t="shared" si="32"/>
        <v>20.600000000000023</v>
      </c>
      <c r="F209" s="12">
        <f t="shared" si="38"/>
        <v>6.2322946175637051E-2</v>
      </c>
      <c r="G209" s="3">
        <f t="shared" si="33"/>
        <v>0.29178470254957528</v>
      </c>
      <c r="H209" s="3">
        <f t="shared" si="34"/>
        <v>-6.2322946175637051E-2</v>
      </c>
      <c r="I209" s="3">
        <f t="shared" si="35"/>
        <v>3.1161475411050764E-2</v>
      </c>
      <c r="J209" s="3">
        <f t="shared" si="30"/>
        <v>-3.1161470764586287E-2</v>
      </c>
      <c r="K209" s="3">
        <f t="shared" si="36"/>
        <v>3.8443723864023394E-6</v>
      </c>
      <c r="L209" s="4">
        <f t="shared" si="39"/>
        <v>5.4151745508873042</v>
      </c>
      <c r="M209" s="4">
        <v>5.4152839679317131</v>
      </c>
    </row>
    <row r="210" spans="3:13">
      <c r="C210" s="6">
        <f t="shared" si="37"/>
        <v>20.700000000000024</v>
      </c>
      <c r="D210" s="6">
        <f t="shared" si="31"/>
        <v>70.700000000000017</v>
      </c>
      <c r="E210" s="6">
        <f t="shared" si="32"/>
        <v>20.700000000000024</v>
      </c>
      <c r="F210" s="12">
        <f t="shared" si="38"/>
        <v>6.0820367751060464E-2</v>
      </c>
      <c r="G210" s="3">
        <f t="shared" si="33"/>
        <v>0.29278642149929307</v>
      </c>
      <c r="H210" s="3">
        <f t="shared" si="34"/>
        <v>-6.0820367751060464E-2</v>
      </c>
      <c r="I210" s="3">
        <f t="shared" si="35"/>
        <v>3.0410186272170969E-2</v>
      </c>
      <c r="J210" s="3">
        <f t="shared" si="30"/>
        <v>-3.0410181478889495E-2</v>
      </c>
      <c r="K210" s="3">
        <f t="shared" si="36"/>
        <v>3.7388528318360592E-6</v>
      </c>
      <c r="L210" s="4">
        <f t="shared" si="39"/>
        <v>5.4272616291435574</v>
      </c>
      <c r="M210" s="4">
        <v>5.4273737497481802</v>
      </c>
    </row>
    <row r="211" spans="3:13">
      <c r="C211" s="6">
        <f t="shared" si="37"/>
        <v>20.800000000000026</v>
      </c>
      <c r="D211" s="6">
        <f t="shared" si="31"/>
        <v>70.800000000000026</v>
      </c>
      <c r="E211" s="6">
        <f t="shared" si="32"/>
        <v>20.800000000000026</v>
      </c>
      <c r="F211" s="12">
        <f t="shared" si="38"/>
        <v>5.9322033898304705E-2</v>
      </c>
      <c r="G211" s="3">
        <f t="shared" si="33"/>
        <v>0.29378531073446351</v>
      </c>
      <c r="H211" s="3">
        <f t="shared" si="34"/>
        <v>-5.9322033898304705E-2</v>
      </c>
      <c r="I211" s="3">
        <f t="shared" si="35"/>
        <v>2.9661019422697225E-2</v>
      </c>
      <c r="J211" s="3">
        <f t="shared" si="30"/>
        <v>-2.966101447560748E-2</v>
      </c>
      <c r="K211" s="3">
        <f t="shared" si="36"/>
        <v>3.6343477512745803E-6</v>
      </c>
      <c r="L211" s="4">
        <f t="shared" si="39"/>
        <v>5.4395735197264052</v>
      </c>
      <c r="M211" s="4">
        <v>5.4396884726526444</v>
      </c>
    </row>
    <row r="212" spans="3:13">
      <c r="C212" s="6">
        <f t="shared" si="37"/>
        <v>20.900000000000027</v>
      </c>
      <c r="D212" s="6">
        <f t="shared" si="31"/>
        <v>70.900000000000034</v>
      </c>
      <c r="E212" s="6">
        <f t="shared" si="32"/>
        <v>20.900000000000027</v>
      </c>
      <c r="F212" s="12">
        <f t="shared" si="38"/>
        <v>5.7827926657263343E-2</v>
      </c>
      <c r="G212" s="3">
        <f t="shared" si="33"/>
        <v>0.2947813822284911</v>
      </c>
      <c r="H212" s="3">
        <f t="shared" si="34"/>
        <v>-5.7827926657263343E-2</v>
      </c>
      <c r="I212" s="3">
        <f t="shared" si="35"/>
        <v>2.8913965882832102E-2</v>
      </c>
      <c r="J212" s="3">
        <f t="shared" si="30"/>
        <v>-2.891396077443124E-2</v>
      </c>
      <c r="K212" s="3">
        <f t="shared" si="36"/>
        <v>3.5308425856139802E-6</v>
      </c>
      <c r="L212" s="4">
        <f t="shared" si="39"/>
        <v>5.4521216440124132</v>
      </c>
      <c r="M212" s="4">
        <v>5.4522395674427946</v>
      </c>
    </row>
    <row r="213" spans="3:13">
      <c r="C213" s="6">
        <f t="shared" si="37"/>
        <v>21.000000000000028</v>
      </c>
      <c r="D213" s="6">
        <f t="shared" si="31"/>
        <v>71.000000000000028</v>
      </c>
      <c r="E213" s="6">
        <f t="shared" si="32"/>
        <v>21.000000000000028</v>
      </c>
      <c r="F213" s="12">
        <f t="shared" si="38"/>
        <v>5.6338028169013663E-2</v>
      </c>
      <c r="G213" s="3">
        <f t="shared" si="33"/>
        <v>0.29577464788732422</v>
      </c>
      <c r="H213" s="3">
        <f t="shared" si="34"/>
        <v>-5.6338028169013663E-2</v>
      </c>
      <c r="I213" s="3">
        <f t="shared" si="35"/>
        <v>2.8169016723395598E-2</v>
      </c>
      <c r="J213" s="3">
        <f t="shared" si="30"/>
        <v>-2.8169011445618064E-2</v>
      </c>
      <c r="K213" s="3">
        <f t="shared" si="36"/>
        <v>3.4283230529452702E-6</v>
      </c>
      <c r="L213" s="4">
        <f t="shared" si="39"/>
        <v>5.4649182609900873</v>
      </c>
      <c r="M213" s="4">
        <v>5.4650393034693749</v>
      </c>
    </row>
    <row r="214" spans="3:13">
      <c r="C214" s="6">
        <f t="shared" si="37"/>
        <v>21.10000000000003</v>
      </c>
      <c r="D214" s="6">
        <f t="shared" si="31"/>
        <v>71.100000000000023</v>
      </c>
      <c r="E214" s="6">
        <f t="shared" si="32"/>
        <v>21.10000000000003</v>
      </c>
      <c r="F214" s="12">
        <f t="shared" si="38"/>
        <v>5.4852320675105051E-2</v>
      </c>
      <c r="G214" s="3">
        <f t="shared" si="33"/>
        <v>0.29676511954993001</v>
      </c>
      <c r="H214" s="3">
        <f t="shared" si="34"/>
        <v>-5.4852320675105051E-2</v>
      </c>
      <c r="I214" s="3">
        <f t="shared" si="35"/>
        <v>2.742616306547262E-2</v>
      </c>
      <c r="J214" s="3">
        <f t="shared" si="30"/>
        <v>-2.7426157609632431E-2</v>
      </c>
      <c r="K214" s="3">
        <f t="shared" si="36"/>
        <v>3.3267751421151015E-6</v>
      </c>
      <c r="L214" s="4">
        <f t="shared" si="39"/>
        <v>5.4779765522537511</v>
      </c>
      <c r="M214" s="4">
        <v>5.4781008737543573</v>
      </c>
    </row>
    <row r="215" spans="3:13">
      <c r="C215" s="6">
        <f t="shared" si="37"/>
        <v>21.200000000000031</v>
      </c>
      <c r="D215" s="6">
        <f t="shared" si="31"/>
        <v>71.200000000000031</v>
      </c>
      <c r="E215" s="6">
        <f t="shared" si="32"/>
        <v>21.200000000000031</v>
      </c>
      <c r="F215" s="12">
        <f t="shared" si="38"/>
        <v>5.3370786516853473E-2</v>
      </c>
      <c r="G215" s="3">
        <f t="shared" si="33"/>
        <v>0.29775280898876433</v>
      </c>
      <c r="H215" s="3">
        <f t="shared" si="34"/>
        <v>-5.3370786516853473E-2</v>
      </c>
      <c r="I215" s="3">
        <f t="shared" si="35"/>
        <v>2.6685396080064018E-2</v>
      </c>
      <c r="J215" s="3">
        <f t="shared" si="30"/>
        <v>-2.6685390436789455E-2</v>
      </c>
      <c r="K215" s="3">
        <f t="shared" si="36"/>
        <v>3.2261851062587166E-6</v>
      </c>
      <c r="L215" s="4">
        <f t="shared" si="39"/>
        <v>5.4913107180628575</v>
      </c>
      <c r="M215" s="4">
        <v>5.4914384911980205</v>
      </c>
    </row>
    <row r="216" spans="3:13">
      <c r="C216" s="6">
        <f t="shared" si="37"/>
        <v>21.300000000000033</v>
      </c>
      <c r="D216" s="6">
        <f t="shared" si="31"/>
        <v>71.30000000000004</v>
      </c>
      <c r="E216" s="6">
        <f t="shared" si="32"/>
        <v>21.300000000000033</v>
      </c>
      <c r="F216" s="12">
        <f t="shared" si="38"/>
        <v>5.1893408134641869E-2</v>
      </c>
      <c r="G216" s="3">
        <f t="shared" si="33"/>
        <v>0.29873772791023873</v>
      </c>
      <c r="H216" s="3">
        <f t="shared" si="34"/>
        <v>-5.1893408134641869E-2</v>
      </c>
      <c r="I216" s="3">
        <f t="shared" si="35"/>
        <v>2.5946706987741194E-2</v>
      </c>
      <c r="J216" s="3">
        <f t="shared" si="30"/>
        <v>-2.5946701146900675E-2</v>
      </c>
      <c r="K216" s="3">
        <f t="shared" si="36"/>
        <v>3.1265394565271887E-6</v>
      </c>
      <c r="L216" s="4">
        <f t="shared" si="39"/>
        <v>5.5049360862080343</v>
      </c>
      <c r="M216" s="4">
        <v>5.5050674975745384</v>
      </c>
    </row>
    <row r="217" spans="3:13">
      <c r="C217" s="6">
        <f t="shared" si="37"/>
        <v>21.400000000000034</v>
      </c>
      <c r="D217" s="6">
        <f t="shared" si="31"/>
        <v>71.400000000000034</v>
      </c>
      <c r="E217" s="6">
        <f t="shared" si="32"/>
        <v>21.400000000000034</v>
      </c>
      <c r="F217" s="12">
        <f t="shared" si="38"/>
        <v>5.0420168067226392E-2</v>
      </c>
      <c r="G217" s="3">
        <f t="shared" si="33"/>
        <v>0.2997198879551824</v>
      </c>
      <c r="H217" s="3">
        <f t="shared" si="34"/>
        <v>-5.0420168067226392E-2</v>
      </c>
      <c r="I217" s="3">
        <f t="shared" si="35"/>
        <v>2.5210087058304374E-2</v>
      </c>
      <c r="J217" s="3">
        <f t="shared" si="30"/>
        <v>-2.5210081008922018E-2</v>
      </c>
      <c r="K217" s="3">
        <f t="shared" si="36"/>
        <v>3.0278249562587511E-6</v>
      </c>
      <c r="L217" s="4">
        <f t="shared" si="39"/>
        <v>5.5188692357533098</v>
      </c>
      <c r="M217" s="4">
        <v>5.5190044875119195</v>
      </c>
    </row>
    <row r="218" spans="3:13">
      <c r="C218" s="6">
        <f t="shared" si="37"/>
        <v>21.500000000000036</v>
      </c>
      <c r="D218" s="6">
        <f t="shared" si="31"/>
        <v>71.500000000000028</v>
      </c>
      <c r="E218" s="6">
        <f t="shared" si="32"/>
        <v>21.500000000000036</v>
      </c>
      <c r="F218" s="12">
        <f t="shared" si="38"/>
        <v>4.8951048951048431E-2</v>
      </c>
      <c r="G218" s="3">
        <f t="shared" si="33"/>
        <v>0.30069930069930106</v>
      </c>
      <c r="H218" s="3">
        <f t="shared" si="34"/>
        <v>-4.8951048951048431E-2</v>
      </c>
      <c r="I218" s="3">
        <f t="shared" si="35"/>
        <v>2.4475527610444654E-2</v>
      </c>
      <c r="J218" s="3">
        <f t="shared" si="30"/>
        <v>-2.4475521340603778E-2</v>
      </c>
      <c r="K218" s="3">
        <f t="shared" si="36"/>
        <v>2.9300286149280819E-6</v>
      </c>
      <c r="L218" s="4">
        <f t="shared" si="39"/>
        <v>5.5331281382654529</v>
      </c>
      <c r="M218" s="4">
        <v>5.5332674498984673</v>
      </c>
    </row>
    <row r="219" spans="3:13">
      <c r="C219" s="6">
        <f t="shared" si="37"/>
        <v>21.600000000000037</v>
      </c>
      <c r="D219" s="6">
        <f t="shared" si="31"/>
        <v>71.600000000000037</v>
      </c>
      <c r="E219" s="6">
        <f t="shared" si="32"/>
        <v>21.600000000000037</v>
      </c>
      <c r="F219" s="12">
        <f t="shared" si="38"/>
        <v>4.748603351955253E-2</v>
      </c>
      <c r="G219" s="3">
        <f t="shared" si="33"/>
        <v>0.30167597765363163</v>
      </c>
      <c r="H219" s="3">
        <f t="shared" si="34"/>
        <v>-4.748603351955253E-2</v>
      </c>
      <c r="I219" s="3">
        <f t="shared" si="35"/>
        <v>2.3743020011410029E-2</v>
      </c>
      <c r="J219" s="3">
        <f t="shared" si="30"/>
        <v>-2.3743013508142501E-2</v>
      </c>
      <c r="K219" s="3">
        <f t="shared" si="36"/>
        <v>2.8331376825119214E-6</v>
      </c>
      <c r="L219" s="4">
        <f t="shared" si="39"/>
        <v>5.5477323194780697</v>
      </c>
      <c r="M219" s="4">
        <v>5.5478759298431832</v>
      </c>
    </row>
    <row r="220" spans="3:13">
      <c r="C220" s="6">
        <f t="shared" si="37"/>
        <v>21.700000000000038</v>
      </c>
      <c r="D220" s="6">
        <f t="shared" si="31"/>
        <v>71.700000000000045</v>
      </c>
      <c r="E220" s="6">
        <f t="shared" si="32"/>
        <v>21.700000000000038</v>
      </c>
      <c r="F220" s="12">
        <f t="shared" si="38"/>
        <v>4.6025104602509893E-2</v>
      </c>
      <c r="G220" s="3">
        <f t="shared" si="33"/>
        <v>0.30264993026499337</v>
      </c>
      <c r="H220" s="3">
        <f t="shared" si="34"/>
        <v>-4.6025104602509893E-2</v>
      </c>
      <c r="I220" s="3">
        <f t="shared" si="35"/>
        <v>2.3012555676675581E-2</v>
      </c>
      <c r="J220" s="3">
        <f t="shared" si="30"/>
        <v>-2.3012548925834313E-2</v>
      </c>
      <c r="K220" s="3">
        <f t="shared" si="36"/>
        <v>2.7371396440489804E-6</v>
      </c>
      <c r="L220" s="4">
        <f t="shared" si="39"/>
        <v>5.562703045084274</v>
      </c>
      <c r="M220" s="4">
        <v>5.5628512147624702</v>
      </c>
    </row>
    <row r="221" spans="3:13">
      <c r="C221" s="6">
        <f t="shared" si="37"/>
        <v>21.80000000000004</v>
      </c>
      <c r="D221" s="6">
        <f t="shared" si="31"/>
        <v>71.80000000000004</v>
      </c>
      <c r="E221" s="6">
        <f t="shared" si="32"/>
        <v>21.80000000000004</v>
      </c>
      <c r="F221" s="12">
        <f t="shared" si="38"/>
        <v>4.4568245125347614E-2</v>
      </c>
      <c r="G221" s="3">
        <f t="shared" si="33"/>
        <v>0.30362116991643495</v>
      </c>
      <c r="H221" s="3">
        <f t="shared" si="34"/>
        <v>-4.4568245125347614E-2</v>
      </c>
      <c r="I221" s="3">
        <f t="shared" si="35"/>
        <v>2.2284126069617979E-2</v>
      </c>
      <c r="J221" s="3">
        <f t="shared" si="30"/>
        <v>-2.2284119055729634E-2</v>
      </c>
      <c r="K221" s="3">
        <f t="shared" si="36"/>
        <v>2.6420222140610683E-6</v>
      </c>
      <c r="L221" s="4">
        <f t="shared" si="39"/>
        <v>5.5780635351682797</v>
      </c>
      <c r="M221" s="4">
        <v>5.578216549164968</v>
      </c>
    </row>
    <row r="222" spans="3:13">
      <c r="C222" s="6">
        <f t="shared" si="37"/>
        <v>21.900000000000041</v>
      </c>
      <c r="D222" s="6">
        <f t="shared" si="31"/>
        <v>71.900000000000034</v>
      </c>
      <c r="E222" s="6">
        <f t="shared" si="32"/>
        <v>21.900000000000041</v>
      </c>
      <c r="F222" s="12">
        <f t="shared" si="38"/>
        <v>4.3115438108483409E-2</v>
      </c>
      <c r="G222" s="3">
        <f t="shared" si="33"/>
        <v>0.30458970792767776</v>
      </c>
      <c r="H222" s="3">
        <f t="shared" si="34"/>
        <v>-4.3115438108483409E-2</v>
      </c>
      <c r="I222" s="3">
        <f t="shared" si="35"/>
        <v>2.1557722701194805E-2</v>
      </c>
      <c r="J222" s="3">
        <f t="shared" si="30"/>
        <v>-2.1557715407288604E-2</v>
      </c>
      <c r="K222" s="3">
        <f t="shared" si="36"/>
        <v>2.5477733314183126E-6</v>
      </c>
      <c r="L222" s="4">
        <f t="shared" si="39"/>
        <v>5.5938392126369738</v>
      </c>
      <c r="M222" s="4">
        <v>5.5939973835469408</v>
      </c>
    </row>
    <row r="223" spans="3:13">
      <c r="C223" s="6">
        <f t="shared" si="37"/>
        <v>22.000000000000043</v>
      </c>
      <c r="D223" s="6">
        <f t="shared" si="31"/>
        <v>72.000000000000043</v>
      </c>
      <c r="E223" s="6">
        <f t="shared" si="32"/>
        <v>22.000000000000043</v>
      </c>
      <c r="F223" s="12">
        <f t="shared" si="38"/>
        <v>4.1666666666666047E-2</v>
      </c>
      <c r="G223" s="3">
        <f t="shared" si="33"/>
        <v>0.30555555555555597</v>
      </c>
      <c r="H223" s="3">
        <f t="shared" si="34"/>
        <v>-4.1666666666666047E-2</v>
      </c>
      <c r="I223" s="3">
        <f t="shared" si="35"/>
        <v>2.0833337129628978E-2</v>
      </c>
      <c r="J223" s="3">
        <f t="shared" si="30"/>
        <v>-2.0833329537037069E-2</v>
      </c>
      <c r="K223" s="3">
        <f t="shared" si="36"/>
        <v>2.4543811543153993E-6</v>
      </c>
      <c r="L223" s="4">
        <f t="shared" si="39"/>
        <v>5.6100579923987519</v>
      </c>
      <c r="M223" s="4">
        <v>5.6102216640843032</v>
      </c>
    </row>
    <row r="224" spans="3:13">
      <c r="C224" s="6">
        <f t="shared" si="37"/>
        <v>22.100000000000044</v>
      </c>
      <c r="D224" s="6">
        <f t="shared" si="31"/>
        <v>72.100000000000051</v>
      </c>
      <c r="E224" s="6">
        <f t="shared" si="32"/>
        <v>22.100000000000044</v>
      </c>
      <c r="F224" s="12">
        <f t="shared" si="38"/>
        <v>4.0221914008321133E-2</v>
      </c>
      <c r="G224" s="3">
        <f t="shared" si="33"/>
        <v>0.30651872399445257</v>
      </c>
      <c r="H224" s="3">
        <f t="shared" si="34"/>
        <v>-4.0221914008321133E-2</v>
      </c>
      <c r="I224" s="3">
        <f t="shared" si="35"/>
        <v>2.0110960960098876E-2</v>
      </c>
      <c r="J224" s="3">
        <f t="shared" si="30"/>
        <v>-2.0110953048222257E-2</v>
      </c>
      <c r="K224" s="3">
        <f t="shared" si="36"/>
        <v>2.3618340551645467E-6</v>
      </c>
      <c r="L224" s="4">
        <f t="shared" si="39"/>
        <v>5.6267506196175487</v>
      </c>
      <c r="M224" s="4">
        <v>5.6269201715158452</v>
      </c>
    </row>
    <row r="225" spans="3:13">
      <c r="C225" s="6">
        <f t="shared" si="37"/>
        <v>22.200000000000045</v>
      </c>
      <c r="D225" s="6">
        <f t="shared" si="31"/>
        <v>72.200000000000045</v>
      </c>
      <c r="E225" s="6">
        <f t="shared" si="32"/>
        <v>22.200000000000045</v>
      </c>
      <c r="F225" s="12">
        <f t="shared" si="38"/>
        <v>3.8781163434902392E-2</v>
      </c>
      <c r="G225" s="3">
        <f t="shared" si="33"/>
        <v>0.30747922437673175</v>
      </c>
      <c r="H225" s="3">
        <f t="shared" si="34"/>
        <v>-3.8781163434902392E-2</v>
      </c>
      <c r="I225" s="3">
        <f t="shared" si="35"/>
        <v>1.9390585844434888E-2</v>
      </c>
      <c r="J225" s="3">
        <f t="shared" si="30"/>
        <v>-1.9390577590467504E-2</v>
      </c>
      <c r="K225" s="3">
        <f t="shared" si="36"/>
        <v>2.2701206158770582E-6</v>
      </c>
      <c r="L225" s="4">
        <f t="shared" si="39"/>
        <v>5.6439510672922468</v>
      </c>
      <c r="M225" s="4">
        <v>5.6441269195077739</v>
      </c>
    </row>
    <row r="226" spans="3:13">
      <c r="C226" s="6">
        <f t="shared" si="37"/>
        <v>22.300000000000047</v>
      </c>
      <c r="D226" s="6">
        <f t="shared" si="31"/>
        <v>72.30000000000004</v>
      </c>
      <c r="E226" s="6">
        <f t="shared" si="32"/>
        <v>22.300000000000047</v>
      </c>
      <c r="F226" s="12">
        <f t="shared" si="38"/>
        <v>3.7344398340248296E-2</v>
      </c>
      <c r="G226" s="3">
        <f t="shared" si="33"/>
        <v>0.30843706777316782</v>
      </c>
      <c r="H226" s="3">
        <f t="shared" si="34"/>
        <v>-3.7344398340248296E-2</v>
      </c>
      <c r="I226" s="3">
        <f t="shared" si="35"/>
        <v>1.8672203480823244E-2</v>
      </c>
      <c r="J226" s="3">
        <f t="shared" si="30"/>
        <v>-1.8672194859425052E-2</v>
      </c>
      <c r="K226" s="3">
        <f t="shared" si="36"/>
        <v>2.1792296230893626E-6</v>
      </c>
      <c r="L226" s="4">
        <f t="shared" si="39"/>
        <v>5.6616970061986569</v>
      </c>
      <c r="M226" s="4">
        <v>5.6618796255226096</v>
      </c>
    </row>
    <row r="227" spans="3:13">
      <c r="C227" s="6">
        <f t="shared" si="37"/>
        <v>22.400000000000048</v>
      </c>
      <c r="D227" s="6">
        <f t="shared" si="31"/>
        <v>72.400000000000048</v>
      </c>
      <c r="E227" s="6">
        <f t="shared" si="32"/>
        <v>22.400000000000048</v>
      </c>
      <c r="F227" s="12">
        <f t="shared" si="38"/>
        <v>3.5911602209944063E-2</v>
      </c>
      <c r="G227" s="3">
        <f t="shared" si="33"/>
        <v>0.30939226519337065</v>
      </c>
      <c r="H227" s="3">
        <f t="shared" si="34"/>
        <v>-3.5911602209944063E-2</v>
      </c>
      <c r="I227" s="3">
        <f t="shared" si="35"/>
        <v>1.7955805613518477E-2</v>
      </c>
      <c r="J227" s="3">
        <f t="shared" si="30"/>
        <v>-1.7955796596425586E-2</v>
      </c>
      <c r="K227" s="3">
        <f t="shared" si="36"/>
        <v>2.0891500636666116E-6</v>
      </c>
      <c r="L227" s="4">
        <f t="shared" si="39"/>
        <v>5.6800303635229747</v>
      </c>
      <c r="M227" s="4">
        <v>5.6802202706218861</v>
      </c>
    </row>
    <row r="228" spans="3:13">
      <c r="C228" s="6">
        <f t="shared" si="37"/>
        <v>22.50000000000005</v>
      </c>
      <c r="D228" s="6">
        <f t="shared" si="31"/>
        <v>72.500000000000057</v>
      </c>
      <c r="E228" s="6">
        <f t="shared" si="32"/>
        <v>22.50000000000005</v>
      </c>
      <c r="F228" s="12">
        <f t="shared" si="38"/>
        <v>3.448275862068894E-2</v>
      </c>
      <c r="G228" s="3">
        <f t="shared" si="33"/>
        <v>0.31034482758620735</v>
      </c>
      <c r="H228" s="3">
        <f t="shared" si="34"/>
        <v>-3.448275862068894E-2</v>
      </c>
      <c r="I228" s="3">
        <f t="shared" si="35"/>
        <v>1.7241384032566049E-2</v>
      </c>
      <c r="J228" s="3">
        <f t="shared" si="30"/>
        <v>-1.7241374588122891E-2</v>
      </c>
      <c r="K228" s="3">
        <f t="shared" si="36"/>
        <v>1.9998711202340314E-6</v>
      </c>
      <c r="L228" s="4">
        <f t="shared" si="39"/>
        <v>5.6989979911233561</v>
      </c>
      <c r="M228" s="4">
        <v>5.6991957691538619</v>
      </c>
    </row>
    <row r="229" spans="3:13">
      <c r="C229" s="6">
        <f t="shared" si="37"/>
        <v>22.600000000000051</v>
      </c>
      <c r="D229" s="6">
        <f t="shared" si="31"/>
        <v>72.600000000000051</v>
      </c>
      <c r="E229" s="6">
        <f t="shared" si="32"/>
        <v>22.600000000000051</v>
      </c>
      <c r="F229" s="12">
        <f t="shared" si="38"/>
        <v>3.3057851239668694E-2</v>
      </c>
      <c r="G229" s="3">
        <f t="shared" si="33"/>
        <v>0.31129476584022087</v>
      </c>
      <c r="H229" s="3">
        <f t="shared" si="34"/>
        <v>-3.3057851239668694E-2</v>
      </c>
      <c r="I229" s="3">
        <f t="shared" si="35"/>
        <v>1.6528930573537312E-2</v>
      </c>
      <c r="J229" s="3">
        <f t="shared" si="30"/>
        <v>-1.6528920666131382E-2</v>
      </c>
      <c r="K229" s="3">
        <f t="shared" si="36"/>
        <v>1.9113821668192976E-6</v>
      </c>
      <c r="L229" s="4">
        <f t="shared" si="39"/>
        <v>5.7186524702724872</v>
      </c>
      <c r="M229" s="4">
        <v>5.7188587753037643</v>
      </c>
    </row>
    <row r="230" spans="3:13">
      <c r="C230" s="6">
        <f t="shared" si="37"/>
        <v>22.700000000000053</v>
      </c>
      <c r="D230" s="6">
        <f t="shared" si="31"/>
        <v>72.700000000000045</v>
      </c>
      <c r="E230" s="6">
        <f t="shared" si="32"/>
        <v>22.700000000000053</v>
      </c>
      <c r="F230" s="12">
        <f t="shared" si="38"/>
        <v>3.1636863823933235E-2</v>
      </c>
      <c r="G230" s="3">
        <f t="shared" si="33"/>
        <v>0.31224209078404452</v>
      </c>
      <c r="H230" s="3">
        <f t="shared" si="34"/>
        <v>-3.1636863823933235E-2</v>
      </c>
      <c r="I230" s="3">
        <f t="shared" si="35"/>
        <v>1.5818437117279774E-2</v>
      </c>
      <c r="J230" s="3">
        <f t="shared" si="30"/>
        <v>-1.5818426706653461E-2</v>
      </c>
      <c r="K230" s="3">
        <f t="shared" si="36"/>
        <v>1.8236727646336881E-6</v>
      </c>
      <c r="L230" s="4">
        <f t="shared" si="39"/>
        <v>5.7390530877530139</v>
      </c>
      <c r="M230" s="4">
        <v>5.7392686614556814</v>
      </c>
    </row>
    <row r="231" spans="3:13">
      <c r="C231" s="6">
        <f t="shared" si="37"/>
        <v>22.800000000000054</v>
      </c>
      <c r="D231" s="6">
        <f t="shared" si="31"/>
        <v>72.800000000000054</v>
      </c>
      <c r="E231" s="6">
        <f t="shared" si="32"/>
        <v>22.800000000000054</v>
      </c>
      <c r="F231" s="12">
        <f t="shared" si="38"/>
        <v>3.0219780219779457E-2</v>
      </c>
      <c r="G231" s="3">
        <f t="shared" si="33"/>
        <v>0.31318681318681368</v>
      </c>
      <c r="H231" s="3">
        <f t="shared" si="34"/>
        <v>-3.0219780219779457E-2</v>
      </c>
      <c r="I231" s="3">
        <f t="shared" si="35"/>
        <v>1.5109895589686716E-2</v>
      </c>
      <c r="J231" s="3">
        <f t="shared" si="30"/>
        <v>-1.5109884630092741E-2</v>
      </c>
      <c r="K231" s="3">
        <f t="shared" si="36"/>
        <v>1.7367326580197684E-6</v>
      </c>
      <c r="L231" s="4">
        <f t="shared" si="39"/>
        <v>5.7602670290385634</v>
      </c>
      <c r="M231" s="4">
        <v>5.7604927142444673</v>
      </c>
    </row>
    <row r="232" spans="3:13">
      <c r="C232" s="6">
        <f t="shared" si="37"/>
        <v>22.900000000000055</v>
      </c>
      <c r="D232" s="6">
        <f t="shared" si="31"/>
        <v>72.900000000000063</v>
      </c>
      <c r="E232" s="6">
        <f t="shared" si="32"/>
        <v>22.900000000000055</v>
      </c>
      <c r="F232" s="12">
        <f t="shared" si="38"/>
        <v>2.8806584362139134E-2</v>
      </c>
      <c r="G232" s="3">
        <f t="shared" si="33"/>
        <v>0.31412894375857386</v>
      </c>
      <c r="H232" s="3">
        <f t="shared" si="34"/>
        <v>-2.8806584362139134E-2</v>
      </c>
      <c r="I232" s="3">
        <f t="shared" si="35"/>
        <v>1.4403297961491691E-2</v>
      </c>
      <c r="J232" s="3">
        <f t="shared" si="30"/>
        <v>-1.4403286400647444E-2</v>
      </c>
      <c r="K232" s="3">
        <f t="shared" si="36"/>
        <v>1.6505517704268335E-6</v>
      </c>
      <c r="L232" s="4">
        <f t="shared" si="39"/>
        <v>5.7823708492445505</v>
      </c>
      <c r="M232" s="4">
        <v>5.7826076092194407</v>
      </c>
    </row>
    <row r="233" spans="3:13">
      <c r="C233" s="6">
        <f t="shared" si="37"/>
        <v>23.000000000000057</v>
      </c>
      <c r="D233" s="6">
        <f t="shared" si="31"/>
        <v>73.000000000000057</v>
      </c>
      <c r="E233" s="6">
        <f t="shared" si="32"/>
        <v>23.000000000000057</v>
      </c>
      <c r="F233" s="12">
        <f t="shared" si="38"/>
        <v>2.7397260273971803E-2</v>
      </c>
      <c r="G233" s="3">
        <f t="shared" si="33"/>
        <v>0.31506849315068547</v>
      </c>
      <c r="H233" s="3">
        <f t="shared" si="34"/>
        <v>-2.7397260273971803E-2</v>
      </c>
      <c r="I233" s="3">
        <f t="shared" si="35"/>
        <v>1.3698636248095654E-2</v>
      </c>
      <c r="J233" s="3">
        <f t="shared" si="30"/>
        <v>-1.369862402587615E-2</v>
      </c>
      <c r="K233" s="3">
        <f t="shared" si="36"/>
        <v>1.5651202004973719E-6</v>
      </c>
      <c r="L233" s="4">
        <f t="shared" si="39"/>
        <v>5.8054523032241656</v>
      </c>
      <c r="M233" s="4">
        <v>5.8057012457753761</v>
      </c>
    </row>
    <row r="234" spans="3:13">
      <c r="C234" s="6">
        <f t="shared" si="37"/>
        <v>23.100000000000058</v>
      </c>
      <c r="D234" s="6">
        <f t="shared" si="31"/>
        <v>73.100000000000051</v>
      </c>
      <c r="E234" s="6">
        <f t="shared" si="32"/>
        <v>23.100000000000058</v>
      </c>
      <c r="F234" s="12">
        <f t="shared" si="38"/>
        <v>2.5991792065662659E-2</v>
      </c>
      <c r="G234" s="3">
        <f t="shared" si="33"/>
        <v>0.31600547195622491</v>
      </c>
      <c r="H234" s="3">
        <f t="shared" si="34"/>
        <v>-2.5991792065662659E-2</v>
      </c>
      <c r="I234" s="3">
        <f t="shared" si="35"/>
        <v>1.2995902509437905E-2</v>
      </c>
      <c r="J234" s="3">
        <f t="shared" si="30"/>
        <v>-1.2995889556224754E-2</v>
      </c>
      <c r="K234" s="3">
        <f t="shared" si="36"/>
        <v>1.4804282182645512E-6</v>
      </c>
      <c r="L234" s="4">
        <f t="shared" si="39"/>
        <v>5.8296126454630466</v>
      </c>
      <c r="M234" s="4">
        <v>5.8298750533610422</v>
      </c>
    </row>
    <row r="235" spans="3:13">
      <c r="C235" s="6">
        <f t="shared" si="37"/>
        <v>23.20000000000006</v>
      </c>
      <c r="D235" s="6">
        <f t="shared" si="31"/>
        <v>73.20000000000006</v>
      </c>
      <c r="E235" s="6">
        <f t="shared" si="32"/>
        <v>23.20000000000006</v>
      </c>
      <c r="F235" s="12">
        <f t="shared" si="38"/>
        <v>2.4590163934425393E-2</v>
      </c>
      <c r="G235" s="3">
        <f t="shared" si="33"/>
        <v>0.31693989071038309</v>
      </c>
      <c r="H235" s="3">
        <f t="shared" si="34"/>
        <v>-2.4590163934425393E-2</v>
      </c>
      <c r="I235" s="3">
        <f t="shared" si="35"/>
        <v>1.2295088849926821E-2</v>
      </c>
      <c r="J235" s="3">
        <f t="shared" si="30"/>
        <v>-1.2295075084498572E-2</v>
      </c>
      <c r="K235" s="3">
        <f t="shared" si="36"/>
        <v>1.3964662615162382E-6</v>
      </c>
      <c r="L235" s="4">
        <f t="shared" si="39"/>
        <v>5.8549695523470255</v>
      </c>
      <c r="M235" s="4">
        <v>5.855246922225672</v>
      </c>
    </row>
    <row r="236" spans="3:13">
      <c r="C236" s="6">
        <f t="shared" si="37"/>
        <v>23.300000000000061</v>
      </c>
      <c r="D236" s="6">
        <f t="shared" si="31"/>
        <v>73.300000000000068</v>
      </c>
      <c r="E236" s="6">
        <f t="shared" si="32"/>
        <v>23.300000000000061</v>
      </c>
      <c r="F236" s="12">
        <f t="shared" si="38"/>
        <v>2.3192360163709923E-2</v>
      </c>
      <c r="G236" s="3">
        <f t="shared" si="33"/>
        <v>0.31787175989086003</v>
      </c>
      <c r="H236" s="3">
        <f t="shared" si="34"/>
        <v>-2.3192360163709923E-2</v>
      </c>
      <c r="I236" s="3">
        <f t="shared" si="35"/>
        <v>1.1596187418453951E-2</v>
      </c>
      <c r="J236" s="3">
        <f t="shared" si="30"/>
        <v>-1.1596172745255972E-2</v>
      </c>
      <c r="K236" s="3">
        <f t="shared" si="36"/>
        <v>1.3132249322145295E-6</v>
      </c>
      <c r="L236" s="4">
        <f t="shared" si="39"/>
        <v>5.8816608805723014</v>
      </c>
      <c r="M236" s="4">
        <v>5.8819549732837322</v>
      </c>
    </row>
    <row r="237" spans="3:13">
      <c r="C237" s="6">
        <f t="shared" si="37"/>
        <v>23.400000000000063</v>
      </c>
      <c r="D237" s="6">
        <f t="shared" si="31"/>
        <v>73.400000000000063</v>
      </c>
      <c r="E237" s="6">
        <f t="shared" si="32"/>
        <v>23.400000000000063</v>
      </c>
      <c r="F237" s="12">
        <f t="shared" si="38"/>
        <v>2.1798365122614932E-2</v>
      </c>
      <c r="G237" s="3">
        <f t="shared" si="33"/>
        <v>0.31880108991825673</v>
      </c>
      <c r="H237" s="3">
        <f t="shared" si="34"/>
        <v>-2.1798365122614932E-2</v>
      </c>
      <c r="I237" s="3">
        <f t="shared" si="35"/>
        <v>1.0899190408526866E-2</v>
      </c>
      <c r="J237" s="3">
        <f t="shared" si="30"/>
        <v>-1.0899174714088066E-2</v>
      </c>
      <c r="K237" s="3">
        <f t="shared" si="36"/>
        <v>1.2306949928875266E-6</v>
      </c>
      <c r="L237" s="4">
        <f t="shared" si="39"/>
        <v>5.9098495663366668</v>
      </c>
      <c r="M237" s="4">
        <v>5.9101624729992785</v>
      </c>
    </row>
    <row r="238" spans="3:13">
      <c r="C238" s="6">
        <f t="shared" si="37"/>
        <v>23.500000000000064</v>
      </c>
      <c r="D238" s="6">
        <f t="shared" si="31"/>
        <v>73.500000000000057</v>
      </c>
      <c r="E238" s="6">
        <f t="shared" si="32"/>
        <v>23.500000000000064</v>
      </c>
      <c r="F238" s="12">
        <f t="shared" si="38"/>
        <v>2.0408163265305236E-2</v>
      </c>
      <c r="G238" s="3">
        <f t="shared" si="33"/>
        <v>0.31972789115646322</v>
      </c>
      <c r="H238" s="3">
        <f t="shared" si="34"/>
        <v>-2.0408163265305236E-2</v>
      </c>
      <c r="I238" s="3">
        <f t="shared" si="35"/>
        <v>1.0204090058575069E-2</v>
      </c>
      <c r="J238" s="3">
        <f t="shared" ref="J238:J301" si="40">$H238+$I238</f>
        <v>-1.0204073206730167E-2</v>
      </c>
      <c r="K238" s="3">
        <f t="shared" si="36"/>
        <v>1.1488673632154001E-6</v>
      </c>
      <c r="L238" s="4">
        <f t="shared" si="39"/>
        <v>5.9397301077335429</v>
      </c>
      <c r="M238" s="4">
        <v>5.9400643378459685</v>
      </c>
    </row>
    <row r="239" spans="3:13">
      <c r="C239" s="6">
        <f t="shared" si="37"/>
        <v>23.600000000000065</v>
      </c>
      <c r="D239" s="6">
        <f t="shared" si="31"/>
        <v>73.600000000000065</v>
      </c>
      <c r="E239" s="6">
        <f t="shared" si="32"/>
        <v>23.600000000000065</v>
      </c>
      <c r="F239" s="12">
        <f t="shared" si="38"/>
        <v>1.9021739130433878E-2</v>
      </c>
      <c r="G239" s="3">
        <f t="shared" si="33"/>
        <v>0.32065217391304407</v>
      </c>
      <c r="H239" s="3">
        <f t="shared" si="34"/>
        <v>-1.9021739130433878E-2</v>
      </c>
      <c r="I239" s="3">
        <f t="shared" si="35"/>
        <v>9.5108786525141889E-3</v>
      </c>
      <c r="J239" s="3">
        <f t="shared" si="40"/>
        <v>-9.5108604779196894E-3</v>
      </c>
      <c r="K239" s="3">
        <f t="shared" si="36"/>
        <v>1.0677331169217652E-6</v>
      </c>
      <c r="L239" s="4">
        <f t="shared" si="39"/>
        <v>5.9715372869446259</v>
      </c>
      <c r="M239" s="4">
        <v>5.9718958880163049</v>
      </c>
    </row>
    <row r="240" spans="3:13">
      <c r="C240" s="6">
        <f t="shared" si="37"/>
        <v>23.700000000000067</v>
      </c>
      <c r="D240" s="6">
        <f t="shared" si="31"/>
        <v>73.700000000000074</v>
      </c>
      <c r="E240" s="6">
        <f t="shared" si="32"/>
        <v>23.700000000000067</v>
      </c>
      <c r="F240" s="12">
        <f t="shared" si="38"/>
        <v>1.7639077340568955E-2</v>
      </c>
      <c r="G240" s="3">
        <f t="shared" si="33"/>
        <v>0.32157394843962067</v>
      </c>
      <c r="H240" s="3">
        <f t="shared" si="34"/>
        <v>-1.7639077340568955E-2</v>
      </c>
      <c r="I240" s="3">
        <f t="shared" si="35"/>
        <v>8.8195485207063305E-3</v>
      </c>
      <c r="J240" s="3">
        <f t="shared" si="40"/>
        <v>-8.8195288198626241E-3</v>
      </c>
      <c r="K240" s="3">
        <f t="shared" si="36"/>
        <v>9.8728347813770156E-7</v>
      </c>
      <c r="L240" s="4">
        <f t="shared" si="39"/>
        <v>6.0055581306995922</v>
      </c>
      <c r="M240" s="4">
        <v>6.0059448537929248</v>
      </c>
    </row>
    <row r="241" spans="3:13">
      <c r="C241" s="6">
        <f t="shared" si="37"/>
        <v>23.800000000000068</v>
      </c>
      <c r="D241" s="6">
        <f t="shared" si="31"/>
        <v>73.800000000000068</v>
      </c>
      <c r="E241" s="6">
        <f t="shared" si="32"/>
        <v>23.800000000000068</v>
      </c>
      <c r="F241" s="12">
        <f t="shared" si="38"/>
        <v>1.6260162601625078E-2</v>
      </c>
      <c r="G241" s="3">
        <f t="shared" si="33"/>
        <v>0.32249322493224997</v>
      </c>
      <c r="H241" s="3">
        <f t="shared" si="34"/>
        <v>-1.6260162601625078E-2</v>
      </c>
      <c r="I241" s="3">
        <f t="shared" si="35"/>
        <v>8.1300920415461886E-3</v>
      </c>
      <c r="J241" s="3">
        <f t="shared" si="40"/>
        <v>-8.1300705600788892E-3</v>
      </c>
      <c r="K241" s="3">
        <f t="shared" si="36"/>
        <v>9.0750981865395097E-7</v>
      </c>
      <c r="L241" s="4">
        <f t="shared" si="39"/>
        <v>6.0421486674883651</v>
      </c>
      <c r="M241" s="4">
        <v>6.0425682019150537</v>
      </c>
    </row>
    <row r="242" spans="3:13">
      <c r="C242" s="6">
        <f t="shared" si="37"/>
        <v>23.90000000000007</v>
      </c>
      <c r="D242" s="6">
        <f t="shared" si="31"/>
        <v>73.900000000000063</v>
      </c>
      <c r="E242" s="6">
        <f t="shared" si="32"/>
        <v>23.90000000000007</v>
      </c>
      <c r="F242" s="12">
        <f t="shared" si="38"/>
        <v>1.4884979702299451E-2</v>
      </c>
      <c r="G242" s="3">
        <f t="shared" si="33"/>
        <v>0.32341001353180038</v>
      </c>
      <c r="H242" s="3">
        <f t="shared" si="34"/>
        <v>-1.4884979702299451E-2</v>
      </c>
      <c r="I242" s="3">
        <f t="shared" si="35"/>
        <v>7.4425016440696793E-3</v>
      </c>
      <c r="J242" s="3">
        <f t="shared" si="40"/>
        <v>-7.4424780582297715E-3</v>
      </c>
      <c r="K242" s="3">
        <f t="shared" si="36"/>
        <v>8.284036545347373E-7</v>
      </c>
      <c r="L242" s="4">
        <f t="shared" si="39"/>
        <v>6.081757993867468</v>
      </c>
      <c r="M242" s="4">
        <v>6.0822163085218968</v>
      </c>
    </row>
    <row r="243" spans="3:13">
      <c r="C243" s="6">
        <f t="shared" si="37"/>
        <v>24.000000000000071</v>
      </c>
      <c r="D243" s="6">
        <f t="shared" si="31"/>
        <v>74.000000000000071</v>
      </c>
      <c r="E243" s="6">
        <f t="shared" si="32"/>
        <v>24.000000000000071</v>
      </c>
      <c r="F243" s="12">
        <f t="shared" si="38"/>
        <v>1.3513513513512541E-2</v>
      </c>
      <c r="G243" s="3">
        <f t="shared" si="33"/>
        <v>0.32432432432432495</v>
      </c>
      <c r="H243" s="3">
        <f t="shared" si="34"/>
        <v>-1.3513513513512541E-2</v>
      </c>
      <c r="I243" s="3">
        <f t="shared" si="35"/>
        <v>6.7567698122992185E-3</v>
      </c>
      <c r="J243" s="3">
        <f t="shared" si="40"/>
        <v>-6.7567437012133226E-3</v>
      </c>
      <c r="K243" s="3">
        <f t="shared" si="36"/>
        <v>7.499566432311866E-7</v>
      </c>
      <c r="L243" s="4">
        <f t="shared" si="39"/>
        <v>6.1249638434746068</v>
      </c>
      <c r="M243" s="4">
        <v>6.1254686989659879</v>
      </c>
    </row>
    <row r="244" spans="3:13">
      <c r="C244" s="6">
        <f t="shared" si="37"/>
        <v>24.100000000000072</v>
      </c>
      <c r="D244" s="6">
        <f t="shared" si="31"/>
        <v>74.10000000000008</v>
      </c>
      <c r="E244" s="6">
        <f t="shared" si="32"/>
        <v>24.100000000000072</v>
      </c>
      <c r="F244" s="12">
        <f t="shared" si="38"/>
        <v>1.2145748987853261E-2</v>
      </c>
      <c r="G244" s="3">
        <f t="shared" si="33"/>
        <v>0.32523616734143113</v>
      </c>
      <c r="H244" s="3">
        <f t="shared" si="34"/>
        <v>-1.2145748987853261E-2</v>
      </c>
      <c r="I244" s="3">
        <f t="shared" si="35"/>
        <v>6.0728890926745214E-3</v>
      </c>
      <c r="J244" s="3">
        <f t="shared" si="40"/>
        <v>-6.0728598951787392E-3</v>
      </c>
      <c r="K244" s="3">
        <f t="shared" si="36"/>
        <v>6.7216058063923612E-7</v>
      </c>
      <c r="L244" s="4">
        <f t="shared" si="39"/>
        <v>6.1725269606449498</v>
      </c>
      <c r="M244" s="4">
        <v>6.1730887061517352</v>
      </c>
    </row>
    <row r="245" spans="3:13">
      <c r="C245" s="6">
        <f t="shared" si="37"/>
        <v>24.200000000000074</v>
      </c>
      <c r="D245" s="6">
        <f t="shared" si="31"/>
        <v>74.200000000000074</v>
      </c>
      <c r="E245" s="6">
        <f t="shared" si="32"/>
        <v>24.200000000000074</v>
      </c>
      <c r="F245" s="12">
        <f t="shared" si="38"/>
        <v>1.0781671159028642E-2</v>
      </c>
      <c r="G245" s="3">
        <f t="shared" si="33"/>
        <v>0.32614555256064759</v>
      </c>
      <c r="H245" s="3">
        <f t="shared" si="34"/>
        <v>-1.0781671159028642E-2</v>
      </c>
      <c r="I245" s="3">
        <f t="shared" si="35"/>
        <v>5.3908521072667699E-3</v>
      </c>
      <c r="J245" s="3">
        <f t="shared" si="40"/>
        <v>-5.3908190517618724E-3</v>
      </c>
      <c r="K245" s="3">
        <f t="shared" si="36"/>
        <v>5.950073982963211E-7</v>
      </c>
      <c r="L245" s="4">
        <f t="shared" si="39"/>
        <v>6.2254776342390263</v>
      </c>
      <c r="M245" s="4">
        <v>6.2261105027446026</v>
      </c>
    </row>
    <row r="246" spans="3:13">
      <c r="C246" s="6">
        <f t="shared" si="37"/>
        <v>24.300000000000075</v>
      </c>
      <c r="D246" s="6">
        <f t="shared" si="31"/>
        <v>74.300000000000068</v>
      </c>
      <c r="E246" s="6">
        <f t="shared" si="32"/>
        <v>24.300000000000075</v>
      </c>
      <c r="F246" s="12">
        <f t="shared" si="38"/>
        <v>9.4212651413179554E-3</v>
      </c>
      <c r="G246" s="3">
        <f t="shared" si="33"/>
        <v>0.32705248990578806</v>
      </c>
      <c r="H246" s="3">
        <f t="shared" si="34"/>
        <v>-9.4212651413179554E-3</v>
      </c>
      <c r="I246" s="3">
        <f t="shared" si="35"/>
        <v>4.7106515785571438E-3</v>
      </c>
      <c r="J246" s="3">
        <f t="shared" si="40"/>
        <v>-4.7106135627608117E-3</v>
      </c>
      <c r="K246" s="3">
        <f t="shared" si="36"/>
        <v>5.1848916043928384E-7</v>
      </c>
      <c r="L246" s="4">
        <f t="shared" si="39"/>
        <v>6.2852603185625258</v>
      </c>
      <c r="M246" s="4">
        <v>6.2859846480624997</v>
      </c>
    </row>
    <row r="247" spans="3:13">
      <c r="C247" s="6">
        <f t="shared" si="37"/>
        <v>24.400000000000077</v>
      </c>
      <c r="D247" s="6">
        <f t="shared" si="31"/>
        <v>74.400000000000077</v>
      </c>
      <c r="E247" s="6">
        <f t="shared" si="32"/>
        <v>24.400000000000077</v>
      </c>
      <c r="F247" s="12">
        <f t="shared" si="38"/>
        <v>8.0645161290312187E-3</v>
      </c>
      <c r="G247" s="3">
        <f t="shared" si="33"/>
        <v>0.32795698924731254</v>
      </c>
      <c r="H247" s="3">
        <f t="shared" si="34"/>
        <v>-8.0645161290312187E-3</v>
      </c>
      <c r="I247" s="3">
        <f t="shared" si="35"/>
        <v>4.0322803792686877E-3</v>
      </c>
      <c r="J247" s="3">
        <f t="shared" si="40"/>
        <v>-4.032235749762531E-3</v>
      </c>
      <c r="K247" s="3">
        <f t="shared" si="36"/>
        <v>4.4259806139534952E-7</v>
      </c>
      <c r="L247" s="4">
        <f t="shared" si="39"/>
        <v>6.3539904926390953</v>
      </c>
      <c r="M247" s="4">
        <v>6.3548368000666322</v>
      </c>
    </row>
    <row r="248" spans="3:13">
      <c r="C248" s="6">
        <f t="shared" si="37"/>
        <v>24.500000000000078</v>
      </c>
      <c r="D248" s="6">
        <f t="shared" si="31"/>
        <v>74.500000000000085</v>
      </c>
      <c r="E248" s="6">
        <f t="shared" si="32"/>
        <v>24.500000000000078</v>
      </c>
      <c r="F248" s="12">
        <f t="shared" si="38"/>
        <v>6.7114093959720978E-3</v>
      </c>
      <c r="G248" s="3">
        <f t="shared" si="33"/>
        <v>0.32885906040268525</v>
      </c>
      <c r="H248" s="3">
        <f t="shared" si="34"/>
        <v>-6.7114093959720978E-3</v>
      </c>
      <c r="I248" s="3">
        <f t="shared" si="35"/>
        <v>3.355731642322331E-3</v>
      </c>
      <c r="J248" s="3">
        <f t="shared" si="40"/>
        <v>-3.3556777536497668E-3</v>
      </c>
      <c r="K248" s="3">
        <f t="shared" si="36"/>
        <v>3.6732642300085772E-7</v>
      </c>
      <c r="L248" s="4">
        <f t="shared" si="39"/>
        <v>6.4349478302968857</v>
      </c>
      <c r="M248" s="4">
        <v>6.4359649644119568</v>
      </c>
    </row>
    <row r="249" spans="3:13">
      <c r="C249" s="6">
        <f t="shared" si="37"/>
        <v>24.60000000000008</v>
      </c>
      <c r="D249" s="6">
        <f t="shared" si="31"/>
        <v>74.60000000000008</v>
      </c>
      <c r="E249" s="6">
        <f t="shared" si="32"/>
        <v>24.60000000000008</v>
      </c>
      <c r="F249" s="12">
        <f t="shared" si="38"/>
        <v>5.3619302949050934E-3</v>
      </c>
      <c r="G249" s="3">
        <f t="shared" si="33"/>
        <v>0.32975871313672994</v>
      </c>
      <c r="H249" s="3">
        <f t="shared" si="34"/>
        <v>-5.3619302949050934E-3</v>
      </c>
      <c r="I249" s="3">
        <f t="shared" si="35"/>
        <v>2.6809990361272656E-3</v>
      </c>
      <c r="J249" s="3">
        <f t="shared" si="40"/>
        <v>-2.6809312587778278E-3</v>
      </c>
      <c r="K249" s="3">
        <f t="shared" si="36"/>
        <v>2.9266669177019367E-7</v>
      </c>
      <c r="L249" s="4">
        <f t="shared" si="39"/>
        <v>6.5336267015618876</v>
      </c>
      <c r="M249" s="4">
        <v>6.5349002017597986</v>
      </c>
    </row>
    <row r="250" spans="3:13">
      <c r="C250" s="6">
        <f t="shared" si="37"/>
        <v>24.700000000000081</v>
      </c>
      <c r="D250" s="6">
        <f t="shared" si="31"/>
        <v>74.700000000000074</v>
      </c>
      <c r="E250" s="6">
        <f t="shared" si="32"/>
        <v>24.700000000000081</v>
      </c>
      <c r="F250" s="12">
        <f t="shared" si="38"/>
        <v>4.0160642570270244E-3</v>
      </c>
      <c r="G250" s="3">
        <f t="shared" si="33"/>
        <v>0.33065595716198204</v>
      </c>
      <c r="H250" s="3">
        <f t="shared" si="34"/>
        <v>-4.0160642570270244E-3</v>
      </c>
      <c r="I250" s="3">
        <f t="shared" si="35"/>
        <v>2.0080775909618528E-3</v>
      </c>
      <c r="J250" s="3">
        <f t="shared" si="40"/>
        <v>-2.0079866660651716E-3</v>
      </c>
      <c r="K250" s="3">
        <f t="shared" si="36"/>
        <v>2.1861143664758664E-7</v>
      </c>
      <c r="L250" s="4">
        <f t="shared" si="39"/>
        <v>6.6603271216954871</v>
      </c>
      <c r="M250" s="4">
        <v>6.6620282352467974</v>
      </c>
    </row>
    <row r="251" spans="3:13">
      <c r="C251" s="6">
        <f t="shared" si="37"/>
        <v>24.800000000000082</v>
      </c>
      <c r="D251" s="6">
        <f t="shared" si="31"/>
        <v>74.800000000000082</v>
      </c>
      <c r="E251" s="6">
        <f t="shared" si="32"/>
        <v>24.800000000000082</v>
      </c>
      <c r="F251" s="12">
        <f t="shared" si="38"/>
        <v>2.6737967914427455E-3</v>
      </c>
      <c r="G251" s="3">
        <f t="shared" si="33"/>
        <v>0.33155080213903815</v>
      </c>
      <c r="H251" s="3">
        <f t="shared" si="34"/>
        <v>-2.6737967914427455E-3</v>
      </c>
      <c r="I251" s="3">
        <f t="shared" si="35"/>
        <v>1.3369670050720039E-3</v>
      </c>
      <c r="J251" s="3">
        <f t="shared" si="40"/>
        <v>-1.3368297863707416E-3</v>
      </c>
      <c r="K251" s="3">
        <f t="shared" si="36"/>
        <v>1.4515334634257471E-7</v>
      </c>
      <c r="L251" s="4">
        <f t="shared" si="39"/>
        <v>6.8381729475597437</v>
      </c>
      <c r="M251" s="4">
        <v>6.8407305529668436</v>
      </c>
    </row>
    <row r="252" spans="3:13">
      <c r="C252" s="6">
        <f t="shared" si="37"/>
        <v>24.900000000000084</v>
      </c>
      <c r="D252" s="6">
        <f t="shared" si="31"/>
        <v>74.900000000000091</v>
      </c>
      <c r="E252" s="6">
        <f t="shared" si="32"/>
        <v>24.900000000000084</v>
      </c>
      <c r="F252" s="12">
        <f t="shared" si="38"/>
        <v>1.3351134846450738E-3</v>
      </c>
      <c r="G252" s="3">
        <f t="shared" si="33"/>
        <v>0.33244325767690325</v>
      </c>
      <c r="H252" s="3">
        <f t="shared" si="34"/>
        <v>-1.3351134846450738E-3</v>
      </c>
      <c r="I252" s="3">
        <f t="shared" si="35"/>
        <v>6.6769478360565891E-4</v>
      </c>
      <c r="J252" s="3">
        <f t="shared" si="40"/>
        <v>-6.6741870103941491E-4</v>
      </c>
      <c r="K252" s="3">
        <f t="shared" si="36"/>
        <v>7.2285227054047496E-8</v>
      </c>
      <c r="L252" s="4">
        <f t="shared" si="39"/>
        <v>7.1409504504850547</v>
      </c>
      <c r="M252" s="4">
        <v>7.146087713389095</v>
      </c>
    </row>
    <row r="253" spans="3:13">
      <c r="C253" s="6">
        <f t="shared" si="37"/>
        <v>25.000000000000085</v>
      </c>
      <c r="D253" s="6">
        <f t="shared" si="31"/>
        <v>75.000000000000085</v>
      </c>
      <c r="E253" s="6">
        <f t="shared" si="32"/>
        <v>25.000000000000085</v>
      </c>
      <c r="F253" s="12">
        <f t="shared" si="38"/>
        <v>-1.1368683772161589E-15</v>
      </c>
      <c r="G253" s="3">
        <f t="shared" si="33"/>
        <v>0.33333333333333298</v>
      </c>
      <c r="H253" s="3">
        <f t="shared" si="34"/>
        <v>1.1368683772161589E-15</v>
      </c>
      <c r="I253" s="3">
        <f t="shared" si="35"/>
        <v>1.3608276351630494E-5</v>
      </c>
      <c r="J253" s="3">
        <f t="shared" si="40"/>
        <v>1.3608276352767363E-5</v>
      </c>
      <c r="K253" s="3">
        <f t="shared" si="36"/>
        <v>0</v>
      </c>
      <c r="L253" s="4">
        <f t="shared" si="39"/>
        <v>9.1338031202152763</v>
      </c>
      <c r="M253" s="4">
        <v>9.1338031202152763</v>
      </c>
    </row>
    <row r="254" spans="3:13">
      <c r="C254" s="6">
        <f t="shared" si="37"/>
        <v>25.100000000000087</v>
      </c>
      <c r="D254" s="6">
        <f t="shared" si="31"/>
        <v>75.10000000000008</v>
      </c>
      <c r="E254" s="6">
        <f t="shared" si="32"/>
        <v>25.100000000000087</v>
      </c>
      <c r="F254" s="12">
        <f t="shared" si="38"/>
        <v>-1.3315579227707933E-3</v>
      </c>
      <c r="G254" s="3">
        <f t="shared" si="33"/>
        <v>0.33288948069240976</v>
      </c>
      <c r="H254" s="3">
        <f t="shared" si="34"/>
        <v>1.3315579227707933E-3</v>
      </c>
      <c r="I254" s="3">
        <f t="shared" si="35"/>
        <v>6.6591811351027251E-4</v>
      </c>
      <c r="J254" s="3">
        <f t="shared" si="40"/>
        <v>1.9974760362810656E-3</v>
      </c>
      <c r="K254" s="3">
        <f t="shared" si="36"/>
        <v>-7.1996122591455602E-8</v>
      </c>
      <c r="L254" s="4">
        <f t="shared" si="39"/>
        <v>11.300481577786616</v>
      </c>
      <c r="M254" s="4">
        <v>11.300481577786616</v>
      </c>
    </row>
    <row r="255" spans="3:13">
      <c r="C255" s="6">
        <f t="shared" si="37"/>
        <v>25.200000000000088</v>
      </c>
      <c r="D255" s="6">
        <f t="shared" si="31"/>
        <v>75.200000000000088</v>
      </c>
      <c r="E255" s="6">
        <f t="shared" si="32"/>
        <v>25.200000000000088</v>
      </c>
      <c r="F255" s="12">
        <f t="shared" si="38"/>
        <v>-2.6595744680862751E-3</v>
      </c>
      <c r="G255" s="3">
        <f t="shared" si="33"/>
        <v>0.3324468085106379</v>
      </c>
      <c r="H255" s="3">
        <f t="shared" si="34"/>
        <v>2.6595744680862751E-3</v>
      </c>
      <c r="I255" s="3">
        <f t="shared" si="35"/>
        <v>1.3298569544376777E-3</v>
      </c>
      <c r="J255" s="3">
        <f t="shared" si="40"/>
        <v>3.9894314225239532E-3</v>
      </c>
      <c r="K255" s="3">
        <f t="shared" si="36"/>
        <v>-1.4399226605510407E-7</v>
      </c>
      <c r="L255" s="4">
        <f t="shared" si="39"/>
        <v>11.600911004043667</v>
      </c>
      <c r="M255" s="4">
        <v>11.600911004043667</v>
      </c>
    </row>
    <row r="256" spans="3:13">
      <c r="C256" s="6">
        <f t="shared" si="37"/>
        <v>25.30000000000009</v>
      </c>
      <c r="D256" s="6">
        <f t="shared" si="31"/>
        <v>75.300000000000097</v>
      </c>
      <c r="E256" s="6">
        <f t="shared" si="32"/>
        <v>25.30000000000009</v>
      </c>
      <c r="F256" s="12">
        <f t="shared" si="38"/>
        <v>-3.9840637450211042E-3</v>
      </c>
      <c r="G256" s="3">
        <f t="shared" si="33"/>
        <v>0.33200531208499295</v>
      </c>
      <c r="H256" s="3">
        <f t="shared" si="34"/>
        <v>3.9840637450211042E-3</v>
      </c>
      <c r="I256" s="3">
        <f t="shared" si="35"/>
        <v>1.992078446040203E-3</v>
      </c>
      <c r="J256" s="3">
        <f t="shared" si="40"/>
        <v>5.9761421910613077E-3</v>
      </c>
      <c r="K256" s="3">
        <f t="shared" si="36"/>
        <v>-2.1598843047421212E-7</v>
      </c>
      <c r="L256" s="4">
        <f t="shared" si="39"/>
        <v>11.776420922150489</v>
      </c>
      <c r="M256" s="4">
        <v>11.776420922150489</v>
      </c>
    </row>
    <row r="257" spans="3:13">
      <c r="C257" s="6">
        <f t="shared" si="37"/>
        <v>25.400000000000091</v>
      </c>
      <c r="D257" s="6">
        <f t="shared" si="31"/>
        <v>75.400000000000091</v>
      </c>
      <c r="E257" s="6">
        <f t="shared" si="32"/>
        <v>25.400000000000091</v>
      </c>
      <c r="F257" s="12">
        <f t="shared" si="38"/>
        <v>-5.3050397877996086E-3</v>
      </c>
      <c r="G257" s="3">
        <f t="shared" si="33"/>
        <v>0.33156498673740015</v>
      </c>
      <c r="H257" s="3">
        <f t="shared" si="34"/>
        <v>5.3050397877996086E-3</v>
      </c>
      <c r="I257" s="3">
        <f t="shared" si="35"/>
        <v>2.6525548936689094E-3</v>
      </c>
      <c r="J257" s="3">
        <f t="shared" si="40"/>
        <v>7.9575946814685189E-3</v>
      </c>
      <c r="K257" s="3">
        <f t="shared" si="36"/>
        <v>-2.8798461601531322E-7</v>
      </c>
      <c r="L257" s="4">
        <f t="shared" si="39"/>
        <v>11.900781814669061</v>
      </c>
      <c r="M257" s="4">
        <v>11.900781814669061</v>
      </c>
    </row>
    <row r="258" spans="3:13">
      <c r="C258" s="6">
        <f t="shared" si="37"/>
        <v>25.500000000000092</v>
      </c>
      <c r="D258" s="6">
        <f t="shared" si="31"/>
        <v>75.500000000000085</v>
      </c>
      <c r="E258" s="6">
        <f t="shared" si="32"/>
        <v>25.500000000000092</v>
      </c>
      <c r="F258" s="12">
        <f t="shared" si="38"/>
        <v>-6.6225165562926068E-3</v>
      </c>
      <c r="G258" s="3">
        <f t="shared" si="33"/>
        <v>0.33112582781456917</v>
      </c>
      <c r="H258" s="3">
        <f t="shared" si="34"/>
        <v>6.6225165562926068E-3</v>
      </c>
      <c r="I258" s="3">
        <f t="shared" si="35"/>
        <v>3.3112863335830172E-3</v>
      </c>
      <c r="J258" s="3">
        <f t="shared" si="40"/>
        <v>9.9338028898756231E-3</v>
      </c>
      <c r="K258" s="3">
        <f t="shared" si="36"/>
        <v>-3.5998082278942967E-7</v>
      </c>
      <c r="L258" s="4">
        <f t="shared" si="39"/>
        <v>11.997115538315875</v>
      </c>
      <c r="M258" s="4">
        <v>11.997115538315875</v>
      </c>
    </row>
    <row r="259" spans="3:13">
      <c r="C259" s="6">
        <f t="shared" si="37"/>
        <v>25.600000000000094</v>
      </c>
      <c r="D259" s="6">
        <f t="shared" ref="D259:D322" si="41">$A$4+$C259</f>
        <v>75.600000000000094</v>
      </c>
      <c r="E259" s="6">
        <f t="shared" ref="E259:E322" si="42">$A$10*$C259</f>
        <v>25.600000000000094</v>
      </c>
      <c r="F259" s="12">
        <f t="shared" si="38"/>
        <v>-7.9365079365091677E-3</v>
      </c>
      <c r="G259" s="3">
        <f t="shared" ref="G259:G322" si="43">IF(($A$4*$A$6-$E259)&gt;0,($E259+$A$14*$A$4)/$D259,($A$14*$A$4+$A$6*$A$4)/$D259)</f>
        <v>0.33068783068783025</v>
      </c>
      <c r="H259" s="3">
        <f t="shared" ref="H259:H322" si="44">($E259-$A$4*$A$6)/$D259</f>
        <v>7.9365079365091677E-3</v>
      </c>
      <c r="I259" s="3">
        <f t="shared" ref="I259:I322" si="45">0.5*(SQRT(($A$16+$H259)^2+4*$A$16*$G259))</f>
        <v>3.9682773941113747E-3</v>
      </c>
      <c r="J259" s="3">
        <f t="shared" si="40"/>
        <v>1.1904785330620542E-2</v>
      </c>
      <c r="K259" s="3">
        <f t="shared" ref="K259:K322" si="46">0.5*(SQRT(($A$8+$G259)^2+4*$A$8*$F259)-($A$8+$G259))</f>
        <v>-4.3197705090758376E-7</v>
      </c>
      <c r="L259" s="4">
        <f t="shared" si="39"/>
        <v>12.075721568529854</v>
      </c>
      <c r="M259" s="4">
        <v>12.075721568529854</v>
      </c>
    </row>
    <row r="260" spans="3:13">
      <c r="C260" s="6">
        <f t="shared" ref="C260:C323" si="47">C259+$A$18</f>
        <v>25.700000000000095</v>
      </c>
      <c r="D260" s="6">
        <f t="shared" si="41"/>
        <v>75.700000000000102</v>
      </c>
      <c r="E260" s="6">
        <f t="shared" si="42"/>
        <v>25.700000000000095</v>
      </c>
      <c r="F260" s="12">
        <f t="shared" ref="F260:F323" si="48">($A$4*$A$6-$E260)/$D260</f>
        <v>-9.2470277410844678E-3</v>
      </c>
      <c r="G260" s="3">
        <f t="shared" si="43"/>
        <v>0.33025099075297182</v>
      </c>
      <c r="H260" s="3">
        <f t="shared" si="44"/>
        <v>9.2470277410844678E-3</v>
      </c>
      <c r="I260" s="3">
        <f t="shared" si="45"/>
        <v>4.6235339895460883E-3</v>
      </c>
      <c r="J260" s="3">
        <f t="shared" si="40"/>
        <v>1.3870561730630556E-2</v>
      </c>
      <c r="K260" s="3">
        <f t="shared" si="46"/>
        <v>-5.0397330050855338E-7</v>
      </c>
      <c r="L260" s="4">
        <f t="shared" ref="L260:L323" si="49">IF($K260&gt;0,-LOG($K260),14+LOG($J260))</f>
        <v>12.142094049506825</v>
      </c>
      <c r="M260" s="4">
        <v>12.142094049506825</v>
      </c>
    </row>
    <row r="261" spans="3:13">
      <c r="C261" s="6">
        <f t="shared" si="47"/>
        <v>25.800000000000097</v>
      </c>
      <c r="D261" s="6">
        <f t="shared" si="41"/>
        <v>75.800000000000097</v>
      </c>
      <c r="E261" s="6">
        <f t="shared" si="42"/>
        <v>25.800000000000097</v>
      </c>
      <c r="F261" s="12">
        <f t="shared" si="48"/>
        <v>-1.0554089709763794E-2</v>
      </c>
      <c r="G261" s="3">
        <f t="shared" si="43"/>
        <v>0.32981530343007875</v>
      </c>
      <c r="H261" s="3">
        <f t="shared" si="44"/>
        <v>1.0554089709763794E-2</v>
      </c>
      <c r="I261" s="3">
        <f t="shared" si="45"/>
        <v>5.2770624937413142E-3</v>
      </c>
      <c r="J261" s="3">
        <f t="shared" si="40"/>
        <v>1.583115220350511E-2</v>
      </c>
      <c r="K261" s="3">
        <f t="shared" si="46"/>
        <v>-5.759695717311164E-7</v>
      </c>
      <c r="L261" s="4">
        <f t="shared" si="49"/>
        <v>12.199512524301033</v>
      </c>
      <c r="M261" s="4">
        <v>12.199512524301033</v>
      </c>
    </row>
    <row r="262" spans="3:13">
      <c r="C262" s="6">
        <f t="shared" si="47"/>
        <v>25.900000000000098</v>
      </c>
      <c r="D262" s="6">
        <f t="shared" si="41"/>
        <v>75.900000000000091</v>
      </c>
      <c r="E262" s="6">
        <f t="shared" si="42"/>
        <v>25.900000000000098</v>
      </c>
      <c r="F262" s="12">
        <f t="shared" si="48"/>
        <v>-1.1857707509882701E-2</v>
      </c>
      <c r="G262" s="3">
        <f t="shared" si="43"/>
        <v>0.32938076416337247</v>
      </c>
      <c r="H262" s="3">
        <f t="shared" si="44"/>
        <v>1.1857707509882701E-2</v>
      </c>
      <c r="I262" s="3">
        <f t="shared" si="45"/>
        <v>5.9288694647970869E-3</v>
      </c>
      <c r="J262" s="3">
        <f t="shared" si="40"/>
        <v>1.7786576974679787E-2</v>
      </c>
      <c r="K262" s="3">
        <f t="shared" si="46"/>
        <v>-6.4796586465853956E-7</v>
      </c>
      <c r="L262" s="4">
        <f t="shared" si="49"/>
        <v>12.250092376186965</v>
      </c>
      <c r="M262" s="4">
        <v>12.250092376186965</v>
      </c>
    </row>
    <row r="263" spans="3:13">
      <c r="C263" s="6">
        <f t="shared" si="47"/>
        <v>26.000000000000099</v>
      </c>
      <c r="D263" s="6">
        <f t="shared" si="41"/>
        <v>76.000000000000099</v>
      </c>
      <c r="E263" s="6">
        <f t="shared" si="42"/>
        <v>26.000000000000099</v>
      </c>
      <c r="F263" s="12">
        <f t="shared" si="48"/>
        <v>-1.3157894736843397E-2</v>
      </c>
      <c r="G263" s="3">
        <f t="shared" si="43"/>
        <v>0.32894736842105221</v>
      </c>
      <c r="H263" s="3">
        <f t="shared" si="44"/>
        <v>1.3157894736843397E-2</v>
      </c>
      <c r="I263" s="3">
        <f t="shared" si="45"/>
        <v>6.5789615350731181E-3</v>
      </c>
      <c r="J263" s="3">
        <f t="shared" si="40"/>
        <v>1.9736856271916514E-2</v>
      </c>
      <c r="K263" s="3">
        <f t="shared" si="46"/>
        <v>-7.1996217942960072E-7</v>
      </c>
      <c r="L263" s="4">
        <f t="shared" si="49"/>
        <v>12.295277978501414</v>
      </c>
      <c r="M263" s="4">
        <v>12.295277978501414</v>
      </c>
    </row>
    <row r="264" spans="3:13">
      <c r="C264" s="6">
        <f t="shared" si="47"/>
        <v>26.100000000000101</v>
      </c>
      <c r="D264" s="6">
        <f t="shared" si="41"/>
        <v>76.100000000000108</v>
      </c>
      <c r="E264" s="6">
        <f t="shared" si="42"/>
        <v>26.100000000000101</v>
      </c>
      <c r="F264" s="12">
        <f t="shared" si="48"/>
        <v>-1.4454664914587377E-2</v>
      </c>
      <c r="G264" s="3">
        <f t="shared" si="43"/>
        <v>0.32851511169513753</v>
      </c>
      <c r="H264" s="3">
        <f t="shared" si="44"/>
        <v>1.4454664914587377E-2</v>
      </c>
      <c r="I264" s="3">
        <f t="shared" si="45"/>
        <v>7.2273453613225791E-3</v>
      </c>
      <c r="J264" s="3">
        <f t="shared" si="40"/>
        <v>2.1682010275909956E-2</v>
      </c>
      <c r="K264" s="3">
        <f t="shared" si="46"/>
        <v>-7.9195851621083335E-7</v>
      </c>
      <c r="L264" s="4">
        <f t="shared" si="49"/>
        <v>12.33609954591342</v>
      </c>
      <c r="M264" s="4">
        <v>12.33609954591342</v>
      </c>
    </row>
    <row r="265" spans="3:13">
      <c r="C265" s="6">
        <f t="shared" si="47"/>
        <v>26.200000000000102</v>
      </c>
      <c r="D265" s="6">
        <f t="shared" si="41"/>
        <v>76.200000000000102</v>
      </c>
      <c r="E265" s="6">
        <f t="shared" si="42"/>
        <v>26.200000000000102</v>
      </c>
      <c r="F265" s="12">
        <f t="shared" si="48"/>
        <v>-1.5748031496064314E-2</v>
      </c>
      <c r="G265" s="3">
        <f t="shared" si="43"/>
        <v>0.3280839895013119</v>
      </c>
      <c r="H265" s="3">
        <f t="shared" si="44"/>
        <v>1.5748031496064314E-2</v>
      </c>
      <c r="I265" s="3">
        <f t="shared" si="45"/>
        <v>7.8740275998750945E-3</v>
      </c>
      <c r="J265" s="3">
        <f t="shared" si="40"/>
        <v>2.362205909593941E-2</v>
      </c>
      <c r="K265" s="3">
        <f t="shared" si="46"/>
        <v>-8.6395487505774859E-7</v>
      </c>
      <c r="L265" s="4">
        <f t="shared" si="49"/>
        <v>12.373317751661396</v>
      </c>
      <c r="M265" s="4">
        <v>12.373317751661396</v>
      </c>
    </row>
    <row r="266" spans="3:13">
      <c r="C266" s="6">
        <f t="shared" si="47"/>
        <v>26.300000000000104</v>
      </c>
      <c r="D266" s="6">
        <f t="shared" si="41"/>
        <v>76.300000000000097</v>
      </c>
      <c r="E266" s="6">
        <f t="shared" si="42"/>
        <v>26.300000000000104</v>
      </c>
      <c r="F266" s="12">
        <f t="shared" si="48"/>
        <v>-1.7038007863697274E-2</v>
      </c>
      <c r="G266" s="3">
        <f t="shared" si="43"/>
        <v>0.3276539973787676</v>
      </c>
      <c r="H266" s="3">
        <f t="shared" si="44"/>
        <v>1.7038007863697274E-2</v>
      </c>
      <c r="I266" s="3">
        <f t="shared" si="45"/>
        <v>8.5190148933800506E-3</v>
      </c>
      <c r="J266" s="3">
        <f t="shared" si="40"/>
        <v>2.5557022757077323E-2</v>
      </c>
      <c r="K266" s="3">
        <f t="shared" si="46"/>
        <v>-9.3595125616463548E-7</v>
      </c>
      <c r="L266" s="4">
        <f t="shared" si="49"/>
        <v>12.407510259678729</v>
      </c>
      <c r="M266" s="4">
        <v>12.407510259678729</v>
      </c>
    </row>
    <row r="267" spans="3:13">
      <c r="C267" s="6">
        <f t="shared" si="47"/>
        <v>26.400000000000105</v>
      </c>
      <c r="D267" s="6">
        <f t="shared" si="41"/>
        <v>76.400000000000105</v>
      </c>
      <c r="E267" s="6">
        <f t="shared" si="42"/>
        <v>26.400000000000105</v>
      </c>
      <c r="F267" s="12">
        <f t="shared" si="48"/>
        <v>-1.8324607329844284E-2</v>
      </c>
      <c r="G267" s="3">
        <f t="shared" si="43"/>
        <v>0.3272251308900519</v>
      </c>
      <c r="H267" s="3">
        <f t="shared" si="44"/>
        <v>1.8324607329844284E-2</v>
      </c>
      <c r="I267" s="3">
        <f t="shared" si="45"/>
        <v>9.1623138633291686E-3</v>
      </c>
      <c r="J267" s="3">
        <f t="shared" si="40"/>
        <v>2.7486921193173454E-2</v>
      </c>
      <c r="K267" s="3">
        <f t="shared" si="46"/>
        <v>-1.0079476595870052E-6</v>
      </c>
      <c r="L267" s="4">
        <f t="shared" si="49"/>
        <v>12.43912609729354</v>
      </c>
      <c r="M267" s="4">
        <v>12.43912609729354</v>
      </c>
    </row>
    <row r="268" spans="3:13">
      <c r="C268" s="6">
        <f t="shared" si="47"/>
        <v>26.500000000000107</v>
      </c>
      <c r="D268" s="6">
        <f t="shared" si="41"/>
        <v>76.500000000000114</v>
      </c>
      <c r="E268" s="6">
        <f t="shared" si="42"/>
        <v>26.500000000000107</v>
      </c>
      <c r="F268" s="12">
        <f t="shared" si="48"/>
        <v>-1.9607843137256265E-2</v>
      </c>
      <c r="G268" s="3">
        <f t="shared" si="43"/>
        <v>0.32679738562091454</v>
      </c>
      <c r="H268" s="3">
        <f t="shared" si="44"/>
        <v>1.9607843137256265E-2</v>
      </c>
      <c r="I268" s="3">
        <f t="shared" si="45"/>
        <v>9.8039311056605342E-3</v>
      </c>
      <c r="J268" s="3">
        <f t="shared" si="40"/>
        <v>2.9411774242916799E-2</v>
      </c>
      <c r="K268" s="3">
        <f t="shared" si="46"/>
        <v>-1.0799440854913911E-6</v>
      </c>
      <c r="L268" s="4">
        <f t="shared" si="49"/>
        <v>12.468521223781691</v>
      </c>
      <c r="M268" s="4">
        <v>12.468521223781691</v>
      </c>
    </row>
    <row r="269" spans="3:13">
      <c r="C269" s="6">
        <f t="shared" si="47"/>
        <v>26.600000000000108</v>
      </c>
      <c r="D269" s="6">
        <f t="shared" si="41"/>
        <v>76.600000000000108</v>
      </c>
      <c r="E269" s="6">
        <f t="shared" si="42"/>
        <v>26.600000000000108</v>
      </c>
      <c r="F269" s="12">
        <f t="shared" si="48"/>
        <v>-2.0887728459531407E-2</v>
      </c>
      <c r="G269" s="3">
        <f t="shared" si="43"/>
        <v>0.32637075718015618</v>
      </c>
      <c r="H269" s="3">
        <f t="shared" si="44"/>
        <v>2.0887728459531407E-2</v>
      </c>
      <c r="I269" s="3">
        <f t="shared" si="45"/>
        <v>1.0443873188095198E-2</v>
      </c>
      <c r="J269" s="3">
        <f t="shared" si="40"/>
        <v>3.1331601647626606E-2</v>
      </c>
      <c r="K269" s="3">
        <f t="shared" si="46"/>
        <v>-1.1519405339888156E-6</v>
      </c>
      <c r="L269" s="4">
        <f t="shared" si="49"/>
        <v>12.495982596252498</v>
      </c>
      <c r="M269" s="4">
        <v>12.495982596252498</v>
      </c>
    </row>
    <row r="270" spans="3:13">
      <c r="C270" s="6">
        <f t="shared" si="47"/>
        <v>26.700000000000109</v>
      </c>
      <c r="D270" s="6">
        <f t="shared" si="41"/>
        <v>76.700000000000102</v>
      </c>
      <c r="E270" s="6">
        <f t="shared" si="42"/>
        <v>26.700000000000109</v>
      </c>
      <c r="F270" s="12">
        <f t="shared" si="48"/>
        <v>-2.2164276401565933E-2</v>
      </c>
      <c r="G270" s="3">
        <f t="shared" si="43"/>
        <v>0.32594524119947804</v>
      </c>
      <c r="H270" s="3">
        <f t="shared" si="44"/>
        <v>2.2164276401565933E-2</v>
      </c>
      <c r="I270" s="3">
        <f t="shared" si="45"/>
        <v>1.1082146648492169E-2</v>
      </c>
      <c r="J270" s="3">
        <f t="shared" si="40"/>
        <v>3.3246423050058101E-2</v>
      </c>
      <c r="K270" s="3">
        <f t="shared" si="46"/>
        <v>-1.2239370052180565E-6</v>
      </c>
      <c r="L270" s="4">
        <f t="shared" si="49"/>
        <v>12.52174492683654</v>
      </c>
      <c r="M270" s="4">
        <v>12.52174492683654</v>
      </c>
    </row>
    <row r="271" spans="3:13">
      <c r="C271" s="6">
        <f t="shared" si="47"/>
        <v>26.800000000000111</v>
      </c>
      <c r="D271" s="6">
        <f t="shared" si="41"/>
        <v>76.800000000000111</v>
      </c>
      <c r="E271" s="6">
        <f t="shared" si="42"/>
        <v>26.800000000000111</v>
      </c>
      <c r="F271" s="12">
        <f t="shared" si="48"/>
        <v>-2.3437500000001409E-2</v>
      </c>
      <c r="G271" s="3">
        <f t="shared" si="43"/>
        <v>0.32552083333333287</v>
      </c>
      <c r="H271" s="3">
        <f t="shared" si="44"/>
        <v>2.3437500000001409E-2</v>
      </c>
      <c r="I271" s="3">
        <f t="shared" si="45"/>
        <v>1.1718757993825142E-2</v>
      </c>
      <c r="J271" s="3">
        <f t="shared" si="40"/>
        <v>3.5156257993826552E-2</v>
      </c>
      <c r="K271" s="3">
        <f t="shared" si="46"/>
        <v>-1.2959334993178917E-6</v>
      </c>
      <c r="L271" s="4">
        <f t="shared" si="49"/>
        <v>12.546002642877324</v>
      </c>
      <c r="M271" s="4">
        <v>12.546002642877324</v>
      </c>
    </row>
    <row r="272" spans="3:13">
      <c r="C272" s="6">
        <f t="shared" si="47"/>
        <v>26.900000000000112</v>
      </c>
      <c r="D272" s="6">
        <f t="shared" si="41"/>
        <v>76.900000000000119</v>
      </c>
      <c r="E272" s="6">
        <f t="shared" si="42"/>
        <v>26.900000000000112</v>
      </c>
      <c r="F272" s="12">
        <f t="shared" si="48"/>
        <v>-2.4707412223668523E-2</v>
      </c>
      <c r="G272" s="3">
        <f t="shared" si="43"/>
        <v>0.32509752925877711</v>
      </c>
      <c r="H272" s="3">
        <f t="shared" si="44"/>
        <v>2.4707412223668523E-2</v>
      </c>
      <c r="I272" s="3">
        <f t="shared" si="45"/>
        <v>1.2353713699551233E-2</v>
      </c>
      <c r="J272" s="3">
        <f t="shared" si="40"/>
        <v>3.7061125923219758E-2</v>
      </c>
      <c r="K272" s="3">
        <f t="shared" si="46"/>
        <v>-1.367930016371588E-6</v>
      </c>
      <c r="L272" s="4">
        <f t="shared" si="49"/>
        <v>12.56891860912248</v>
      </c>
      <c r="M272" s="4">
        <v>12.56891860912248</v>
      </c>
    </row>
    <row r="273" spans="3:13">
      <c r="C273" s="6">
        <f t="shared" si="47"/>
        <v>27.000000000000114</v>
      </c>
      <c r="D273" s="6">
        <f t="shared" si="41"/>
        <v>77.000000000000114</v>
      </c>
      <c r="E273" s="6">
        <f t="shared" si="42"/>
        <v>27.000000000000114</v>
      </c>
      <c r="F273" s="12">
        <f t="shared" si="48"/>
        <v>-2.5974025974027412E-2</v>
      </c>
      <c r="G273" s="3">
        <f t="shared" si="43"/>
        <v>0.32467532467532417</v>
      </c>
      <c r="H273" s="3">
        <f t="shared" si="44"/>
        <v>2.5974025974027412E-2</v>
      </c>
      <c r="I273" s="3">
        <f t="shared" si="45"/>
        <v>1.2987020209233924E-2</v>
      </c>
      <c r="J273" s="3">
        <f t="shared" si="40"/>
        <v>3.8961046183261336E-2</v>
      </c>
      <c r="K273" s="3">
        <f t="shared" si="46"/>
        <v>-1.4399265565179231E-6</v>
      </c>
      <c r="L273" s="4">
        <f t="shared" si="49"/>
        <v>12.590630610052504</v>
      </c>
      <c r="M273" s="4">
        <v>12.590630610052504</v>
      </c>
    </row>
    <row r="274" spans="3:13">
      <c r="C274" s="6">
        <f t="shared" si="47"/>
        <v>27.100000000000115</v>
      </c>
      <c r="D274" s="6">
        <f t="shared" si="41"/>
        <v>77.100000000000108</v>
      </c>
      <c r="E274" s="6">
        <f t="shared" si="42"/>
        <v>27.100000000000115</v>
      </c>
      <c r="F274" s="12">
        <f t="shared" si="48"/>
        <v>-2.7237354085604567E-2</v>
      </c>
      <c r="G274" s="3">
        <f t="shared" si="43"/>
        <v>0.32425421530479853</v>
      </c>
      <c r="H274" s="3">
        <f t="shared" si="44"/>
        <v>2.7237354085604567E-2</v>
      </c>
      <c r="I274" s="3">
        <f t="shared" si="45"/>
        <v>1.3618683934334935E-2</v>
      </c>
      <c r="J274" s="3">
        <f t="shared" si="40"/>
        <v>4.0856038019939506E-2</v>
      </c>
      <c r="K274" s="3">
        <f t="shared" si="46"/>
        <v>-1.5119231198679195E-6</v>
      </c>
      <c r="L274" s="4">
        <f t="shared" si="49"/>
        <v>12.611256248994788</v>
      </c>
      <c r="M274" s="4">
        <v>12.611256248994788</v>
      </c>
    </row>
    <row r="275" spans="3:13">
      <c r="C275" s="6">
        <f t="shared" si="47"/>
        <v>27.200000000000117</v>
      </c>
      <c r="D275" s="6">
        <f t="shared" si="41"/>
        <v>77.200000000000117</v>
      </c>
      <c r="E275" s="6">
        <f t="shared" si="42"/>
        <v>27.200000000000117</v>
      </c>
      <c r="F275" s="12">
        <f t="shared" si="48"/>
        <v>-2.8497409326426335E-2</v>
      </c>
      <c r="G275" s="3">
        <f t="shared" si="43"/>
        <v>0.3238341968911912</v>
      </c>
      <c r="H275" s="3">
        <f t="shared" si="44"/>
        <v>2.8497409326426335E-2</v>
      </c>
      <c r="I275" s="3">
        <f t="shared" si="45"/>
        <v>1.4248711254120737E-2</v>
      </c>
      <c r="J275" s="3">
        <f t="shared" si="40"/>
        <v>4.2746120580547074E-2</v>
      </c>
      <c r="K275" s="3">
        <f t="shared" si="46"/>
        <v>-1.5839197065881105E-6</v>
      </c>
      <c r="L275" s="4">
        <f t="shared" si="49"/>
        <v>12.630896706504858</v>
      </c>
      <c r="M275" s="4">
        <v>12.630896706504858</v>
      </c>
    </row>
    <row r="276" spans="3:13">
      <c r="C276" s="6">
        <f t="shared" si="47"/>
        <v>27.300000000000118</v>
      </c>
      <c r="D276" s="6">
        <f t="shared" si="41"/>
        <v>77.300000000000125</v>
      </c>
      <c r="E276" s="6">
        <f t="shared" si="42"/>
        <v>27.300000000000118</v>
      </c>
      <c r="F276" s="12">
        <f t="shared" si="48"/>
        <v>-2.9754204398449086E-2</v>
      </c>
      <c r="G276" s="3">
        <f t="shared" si="43"/>
        <v>0.32341526520051694</v>
      </c>
      <c r="H276" s="3">
        <f t="shared" si="44"/>
        <v>2.9754204398449086E-2</v>
      </c>
      <c r="I276" s="3">
        <f t="shared" si="45"/>
        <v>1.4877108515648326E-2</v>
      </c>
      <c r="J276" s="3">
        <f t="shared" si="40"/>
        <v>4.4631312914097415E-2</v>
      </c>
      <c r="K276" s="3">
        <f t="shared" si="46"/>
        <v>-1.655916316761763E-6</v>
      </c>
      <c r="L276" s="4">
        <f t="shared" si="49"/>
        <v>12.649639662618281</v>
      </c>
      <c r="M276" s="4">
        <v>12.649639662618281</v>
      </c>
    </row>
    <row r="277" spans="3:13">
      <c r="C277" s="6">
        <f t="shared" si="47"/>
        <v>27.400000000000119</v>
      </c>
      <c r="D277" s="6">
        <f t="shared" si="41"/>
        <v>77.400000000000119</v>
      </c>
      <c r="E277" s="6">
        <f t="shared" si="42"/>
        <v>27.400000000000119</v>
      </c>
      <c r="F277" s="12">
        <f t="shared" si="48"/>
        <v>-3.1007751937985991E-2</v>
      </c>
      <c r="G277" s="3">
        <f t="shared" si="43"/>
        <v>0.32299741602067134</v>
      </c>
      <c r="H277" s="3">
        <f t="shared" si="44"/>
        <v>3.1007751937985991E-2</v>
      </c>
      <c r="I277" s="3">
        <f t="shared" si="45"/>
        <v>1.5503882033806628E-2</v>
      </c>
      <c r="J277" s="3">
        <f t="shared" si="40"/>
        <v>4.6511633971792615E-2</v>
      </c>
      <c r="K277" s="3">
        <f t="shared" si="46"/>
        <v>-1.7279129505554103E-6</v>
      </c>
      <c r="L277" s="4">
        <f t="shared" si="49"/>
        <v>12.667561596713586</v>
      </c>
      <c r="M277" s="4">
        <v>12.667561596713586</v>
      </c>
    </row>
    <row r="278" spans="3:13">
      <c r="C278" s="6">
        <f t="shared" si="47"/>
        <v>27.500000000000121</v>
      </c>
      <c r="D278" s="6">
        <f t="shared" si="41"/>
        <v>77.500000000000114</v>
      </c>
      <c r="E278" s="6">
        <f t="shared" si="42"/>
        <v>27.500000000000121</v>
      </c>
      <c r="F278" s="12">
        <f t="shared" si="48"/>
        <v>-3.2258064516130544E-2</v>
      </c>
      <c r="G278" s="3">
        <f t="shared" si="43"/>
        <v>0.32258064516128987</v>
      </c>
      <c r="H278" s="3">
        <f t="shared" si="44"/>
        <v>3.2258064516130544E-2</v>
      </c>
      <c r="I278" s="3">
        <f t="shared" si="45"/>
        <v>1.6129038091397555E-2</v>
      </c>
      <c r="J278" s="3">
        <f t="shared" si="40"/>
        <v>4.8387102607528099E-2</v>
      </c>
      <c r="K278" s="3">
        <f t="shared" si="46"/>
        <v>-1.7999096080245636E-6</v>
      </c>
      <c r="L278" s="4">
        <f t="shared" si="49"/>
        <v>12.684729617578029</v>
      </c>
      <c r="M278" s="4">
        <v>12.684729617578029</v>
      </c>
    </row>
    <row r="279" spans="3:13">
      <c r="C279" s="6">
        <f t="shared" si="47"/>
        <v>27.600000000000122</v>
      </c>
      <c r="D279" s="6">
        <f t="shared" si="41"/>
        <v>77.600000000000122</v>
      </c>
      <c r="E279" s="6">
        <f t="shared" si="42"/>
        <v>27.600000000000122</v>
      </c>
      <c r="F279" s="12">
        <f t="shared" si="48"/>
        <v>-3.3505154639176783E-2</v>
      </c>
      <c r="G279" s="3">
        <f t="shared" si="43"/>
        <v>0.32216494845360771</v>
      </c>
      <c r="H279" s="3">
        <f t="shared" si="44"/>
        <v>3.3505154639176783E-2</v>
      </c>
      <c r="I279" s="3">
        <f t="shared" si="45"/>
        <v>1.6752582939245569E-2</v>
      </c>
      <c r="J279" s="3">
        <f t="shared" si="40"/>
        <v>5.0257737578422348E-2</v>
      </c>
      <c r="K279" s="3">
        <f t="shared" si="46"/>
        <v>-1.8719062893635119E-6</v>
      </c>
      <c r="L279" s="4">
        <f t="shared" si="49"/>
        <v>12.701202934329734</v>
      </c>
      <c r="M279" s="4">
        <v>12.701202934329734</v>
      </c>
    </row>
    <row r="280" spans="3:13">
      <c r="C280" s="6">
        <f t="shared" si="47"/>
        <v>27.700000000000124</v>
      </c>
      <c r="D280" s="6">
        <f t="shared" si="41"/>
        <v>77.700000000000131</v>
      </c>
      <c r="E280" s="6">
        <f t="shared" si="42"/>
        <v>27.700000000000124</v>
      </c>
      <c r="F280" s="12">
        <f t="shared" si="48"/>
        <v>-3.4749034749036282E-2</v>
      </c>
      <c r="G280" s="3">
        <f t="shared" si="43"/>
        <v>0.3217503217503212</v>
      </c>
      <c r="H280" s="3">
        <f t="shared" si="44"/>
        <v>3.4749034749036282E-2</v>
      </c>
      <c r="I280" s="3">
        <f t="shared" si="45"/>
        <v>1.7374522796327996E-2</v>
      </c>
      <c r="J280" s="3">
        <f t="shared" si="40"/>
        <v>5.2123557545364282E-2</v>
      </c>
      <c r="K280" s="3">
        <f t="shared" si="46"/>
        <v>-1.9439029946832775E-6</v>
      </c>
      <c r="L280" s="4">
        <f t="shared" si="49"/>
        <v>12.717034049588399</v>
      </c>
      <c r="M280" s="4">
        <v>12.717034049588399</v>
      </c>
    </row>
    <row r="281" spans="3:13">
      <c r="C281" s="6">
        <f t="shared" si="47"/>
        <v>27.800000000000125</v>
      </c>
      <c r="D281" s="6">
        <f t="shared" si="41"/>
        <v>77.800000000000125</v>
      </c>
      <c r="E281" s="6">
        <f t="shared" si="42"/>
        <v>27.800000000000125</v>
      </c>
      <c r="F281" s="12">
        <f t="shared" si="48"/>
        <v>-3.5989717223651935E-2</v>
      </c>
      <c r="G281" s="3">
        <f t="shared" si="43"/>
        <v>0.32133676092544933</v>
      </c>
      <c r="H281" s="3">
        <f t="shared" si="44"/>
        <v>3.5989717223651935E-2</v>
      </c>
      <c r="I281" s="3">
        <f t="shared" si="45"/>
        <v>1.7994863849920443E-2</v>
      </c>
      <c r="J281" s="3">
        <f t="shared" si="40"/>
        <v>5.3984581073572374E-2</v>
      </c>
      <c r="K281" s="3">
        <f t="shared" si="46"/>
        <v>-2.0158997240671273E-6</v>
      </c>
      <c r="L281" s="4">
        <f t="shared" si="49"/>
        <v>12.73226973554759</v>
      </c>
      <c r="M281" s="4">
        <v>12.73226973554759</v>
      </c>
    </row>
    <row r="282" spans="3:13">
      <c r="C282" s="6">
        <f t="shared" si="47"/>
        <v>27.900000000000126</v>
      </c>
      <c r="D282" s="6">
        <f t="shared" si="41"/>
        <v>77.900000000000119</v>
      </c>
      <c r="E282" s="6">
        <f t="shared" si="42"/>
        <v>27.900000000000126</v>
      </c>
      <c r="F282" s="12">
        <f t="shared" si="48"/>
        <v>-3.7227214377408502E-2</v>
      </c>
      <c r="G282" s="3">
        <f t="shared" si="43"/>
        <v>0.3209242618741972</v>
      </c>
      <c r="H282" s="3">
        <f t="shared" si="44"/>
        <v>3.7227214377408502E-2</v>
      </c>
      <c r="I282" s="3">
        <f t="shared" si="45"/>
        <v>1.8613612255753371E-2</v>
      </c>
      <c r="J282" s="3">
        <f t="shared" si="40"/>
        <v>5.5840826633161873E-2</v>
      </c>
      <c r="K282" s="3">
        <f t="shared" si="46"/>
        <v>-2.0878964776538389E-6</v>
      </c>
      <c r="L282" s="4">
        <f t="shared" si="49"/>
        <v>12.746951838690382</v>
      </c>
      <c r="M282" s="4">
        <v>12.746951838690382</v>
      </c>
    </row>
    <row r="283" spans="3:13">
      <c r="C283" s="6">
        <f t="shared" si="47"/>
        <v>28.000000000000128</v>
      </c>
      <c r="D283" s="6">
        <f t="shared" si="41"/>
        <v>78.000000000000128</v>
      </c>
      <c r="E283" s="6">
        <f t="shared" si="42"/>
        <v>28.000000000000128</v>
      </c>
      <c r="F283" s="12">
        <f t="shared" si="48"/>
        <v>-3.8461538461540039E-2</v>
      </c>
      <c r="G283" s="3">
        <f t="shared" si="43"/>
        <v>0.32051282051281998</v>
      </c>
      <c r="H283" s="3">
        <f t="shared" si="44"/>
        <v>3.8461538461540039E-2</v>
      </c>
      <c r="I283" s="3">
        <f t="shared" si="45"/>
        <v>1.9230774138176799E-2</v>
      </c>
      <c r="J283" s="3">
        <f t="shared" si="40"/>
        <v>5.7692312599716841E-2</v>
      </c>
      <c r="K283" s="3">
        <f t="shared" si="46"/>
        <v>-2.1598932556377015E-6</v>
      </c>
      <c r="L283" s="4">
        <f t="shared" si="49"/>
        <v>12.761117948026714</v>
      </c>
      <c r="M283" s="4">
        <v>12.761117948026714</v>
      </c>
    </row>
    <row r="284" spans="3:13">
      <c r="C284" s="6">
        <f t="shared" si="47"/>
        <v>28.100000000000129</v>
      </c>
      <c r="D284" s="6">
        <f t="shared" si="41"/>
        <v>78.100000000000136</v>
      </c>
      <c r="E284" s="6">
        <f t="shared" si="42"/>
        <v>28.100000000000129</v>
      </c>
      <c r="F284" s="12">
        <f t="shared" si="48"/>
        <v>-3.9692701664534237E-2</v>
      </c>
      <c r="G284" s="3">
        <f t="shared" si="43"/>
        <v>0.32010243277848854</v>
      </c>
      <c r="H284" s="3">
        <f t="shared" si="44"/>
        <v>3.9692701664534237E-2</v>
      </c>
      <c r="I284" s="3">
        <f t="shared" si="45"/>
        <v>1.9846355590331065E-2</v>
      </c>
      <c r="J284" s="3">
        <f t="shared" si="40"/>
        <v>5.9539057254865302E-2</v>
      </c>
      <c r="K284" s="3">
        <f t="shared" si="46"/>
        <v>-2.2318900580464707E-6</v>
      </c>
      <c r="L284" s="4">
        <f t="shared" si="49"/>
        <v>12.774801953719317</v>
      </c>
      <c r="M284" s="4">
        <v>12.774801953719317</v>
      </c>
    </row>
    <row r="285" spans="3:13">
      <c r="C285" s="6">
        <f t="shared" si="47"/>
        <v>28.200000000000131</v>
      </c>
      <c r="D285" s="6">
        <f t="shared" si="41"/>
        <v>78.200000000000131</v>
      </c>
      <c r="E285" s="6">
        <f t="shared" si="42"/>
        <v>28.200000000000131</v>
      </c>
      <c r="F285" s="12">
        <f t="shared" si="48"/>
        <v>-4.0920716112533576E-2</v>
      </c>
      <c r="G285" s="3">
        <f t="shared" si="43"/>
        <v>0.31969309462915546</v>
      </c>
      <c r="H285" s="3">
        <f t="shared" si="44"/>
        <v>4.0920716112533576E-2</v>
      </c>
      <c r="I285" s="3">
        <f t="shared" si="45"/>
        <v>2.0460362674321823E-2</v>
      </c>
      <c r="J285" s="3">
        <f t="shared" si="40"/>
        <v>6.1381078786855399E-2</v>
      </c>
      <c r="K285" s="3">
        <f t="shared" si="46"/>
        <v>-2.3038868850466798E-6</v>
      </c>
      <c r="L285" s="4">
        <f t="shared" si="49"/>
        <v>12.788034516990253</v>
      </c>
      <c r="M285" s="4">
        <v>12.788034516990253</v>
      </c>
    </row>
    <row r="286" spans="3:13">
      <c r="C286" s="6">
        <f t="shared" si="47"/>
        <v>28.300000000000132</v>
      </c>
      <c r="D286" s="6">
        <f t="shared" si="41"/>
        <v>78.300000000000125</v>
      </c>
      <c r="E286" s="6">
        <f t="shared" si="42"/>
        <v>28.300000000000132</v>
      </c>
      <c r="F286" s="12">
        <f t="shared" si="48"/>
        <v>-4.2145593869733419E-2</v>
      </c>
      <c r="G286" s="3">
        <f t="shared" si="43"/>
        <v>0.31928480204342224</v>
      </c>
      <c r="H286" s="3">
        <f t="shared" si="44"/>
        <v>4.2145593869733419E-2</v>
      </c>
      <c r="I286" s="3">
        <f t="shared" si="45"/>
        <v>2.1072801421398217E-2</v>
      </c>
      <c r="J286" s="3">
        <f t="shared" si="40"/>
        <v>6.3218395291131629E-2</v>
      </c>
      <c r="K286" s="3">
        <f t="shared" si="46"/>
        <v>-2.3758837367771068E-6</v>
      </c>
      <c r="L286" s="4">
        <f t="shared" si="49"/>
        <v>12.800843467696986</v>
      </c>
      <c r="M286" s="4">
        <v>12.800843467696986</v>
      </c>
    </row>
    <row r="287" spans="3:13">
      <c r="C287" s="6">
        <f t="shared" si="47"/>
        <v>28.400000000000134</v>
      </c>
      <c r="D287" s="6">
        <f t="shared" si="41"/>
        <v>78.400000000000134</v>
      </c>
      <c r="E287" s="6">
        <f t="shared" si="42"/>
        <v>28.400000000000134</v>
      </c>
      <c r="F287" s="12">
        <f t="shared" si="48"/>
        <v>-4.336734693877714E-2</v>
      </c>
      <c r="G287" s="3">
        <f t="shared" si="43"/>
        <v>0.3188775510204076</v>
      </c>
      <c r="H287" s="3">
        <f t="shared" si="44"/>
        <v>4.336734693877714E-2</v>
      </c>
      <c r="I287" s="3">
        <f t="shared" si="45"/>
        <v>2.1683677832133229E-2</v>
      </c>
      <c r="J287" s="3">
        <f t="shared" si="40"/>
        <v>6.5051024770910376E-2</v>
      </c>
      <c r="K287" s="3">
        <f t="shared" si="46"/>
        <v>-2.4478806133210185E-6</v>
      </c>
      <c r="L287" s="4">
        <f t="shared" si="49"/>
        <v>12.813254142540128</v>
      </c>
      <c r="M287" s="4">
        <v>12.813254142540128</v>
      </c>
    </row>
    <row r="288" spans="3:13">
      <c r="C288" s="6">
        <f t="shared" si="47"/>
        <v>28.500000000000135</v>
      </c>
      <c r="D288" s="6">
        <f t="shared" si="41"/>
        <v>78.500000000000142</v>
      </c>
      <c r="E288" s="6">
        <f t="shared" si="42"/>
        <v>28.500000000000135</v>
      </c>
      <c r="F288" s="12">
        <f t="shared" si="48"/>
        <v>-4.4585987261148138E-2</v>
      </c>
      <c r="G288" s="3">
        <f t="shared" si="43"/>
        <v>0.31847133757961726</v>
      </c>
      <c r="H288" s="3">
        <f t="shared" si="44"/>
        <v>4.4585987261148138E-2</v>
      </c>
      <c r="I288" s="3">
        <f t="shared" si="45"/>
        <v>2.2292997876605412E-2</v>
      </c>
      <c r="J288" s="3">
        <f t="shared" si="40"/>
        <v>6.6878985137753547E-2</v>
      </c>
      <c r="K288" s="3">
        <f t="shared" si="46"/>
        <v>-2.5198775148449482E-6</v>
      </c>
      <c r="L288" s="4">
        <f t="shared" si="49"/>
        <v>12.825289674233328</v>
      </c>
      <c r="M288" s="4">
        <v>12.825289674233328</v>
      </c>
    </row>
    <row r="289" spans="3:13">
      <c r="C289" s="6">
        <f t="shared" si="47"/>
        <v>28.600000000000136</v>
      </c>
      <c r="D289" s="6">
        <f t="shared" si="41"/>
        <v>78.600000000000136</v>
      </c>
      <c r="E289" s="6">
        <f t="shared" si="42"/>
        <v>28.600000000000136</v>
      </c>
      <c r="F289" s="12">
        <f t="shared" si="48"/>
        <v>-4.580152671755891E-2</v>
      </c>
      <c r="G289" s="3">
        <f t="shared" si="43"/>
        <v>0.31806615776081371</v>
      </c>
      <c r="H289" s="3">
        <f t="shared" si="44"/>
        <v>4.580152671755891E-2</v>
      </c>
      <c r="I289" s="3">
        <f t="shared" si="45"/>
        <v>2.2900767494581552E-2</v>
      </c>
      <c r="J289" s="3">
        <f t="shared" si="40"/>
        <v>6.8702294212140469E-2</v>
      </c>
      <c r="K289" s="3">
        <f t="shared" si="46"/>
        <v>-2.5918744414599182E-6</v>
      </c>
      <c r="L289" s="4">
        <f t="shared" si="49"/>
        <v>12.836971239927625</v>
      </c>
      <c r="M289" s="4">
        <v>12.836971239927625</v>
      </c>
    </row>
    <row r="290" spans="3:13">
      <c r="C290" s="6">
        <f t="shared" si="47"/>
        <v>28.700000000000138</v>
      </c>
      <c r="D290" s="6">
        <f t="shared" si="41"/>
        <v>78.700000000000131</v>
      </c>
      <c r="E290" s="6">
        <f t="shared" si="42"/>
        <v>28.700000000000138</v>
      </c>
      <c r="F290" s="12">
        <f t="shared" si="48"/>
        <v>-4.7013977128337124E-2</v>
      </c>
      <c r="G290" s="3">
        <f t="shared" si="43"/>
        <v>0.31766200762388763</v>
      </c>
      <c r="H290" s="3">
        <f t="shared" si="44"/>
        <v>4.7013977128337124E-2</v>
      </c>
      <c r="I290" s="3">
        <f t="shared" si="45"/>
        <v>2.3506992595699747E-2</v>
      </c>
      <c r="J290" s="3">
        <f t="shared" si="40"/>
        <v>7.0520969724036875E-2</v>
      </c>
      <c r="K290" s="3">
        <f t="shared" si="46"/>
        <v>-2.6638713932769509E-6</v>
      </c>
      <c r="L290" s="4">
        <f t="shared" si="49"/>
        <v>12.848318275591303</v>
      </c>
      <c r="M290" s="4">
        <v>12.848318275591303</v>
      </c>
    </row>
    <row r="291" spans="3:13">
      <c r="C291" s="6">
        <f t="shared" si="47"/>
        <v>28.800000000000139</v>
      </c>
      <c r="D291" s="6">
        <f t="shared" si="41"/>
        <v>78.800000000000139</v>
      </c>
      <c r="E291" s="6">
        <f t="shared" si="42"/>
        <v>28.800000000000139</v>
      </c>
      <c r="F291" s="12">
        <f t="shared" si="48"/>
        <v>-4.8223350253808792E-2</v>
      </c>
      <c r="G291" s="3">
        <f t="shared" si="43"/>
        <v>0.31725888324873042</v>
      </c>
      <c r="H291" s="3">
        <f t="shared" si="44"/>
        <v>4.8223350253808792E-2</v>
      </c>
      <c r="I291" s="3">
        <f t="shared" si="45"/>
        <v>2.4111679059652613E-2</v>
      </c>
      <c r="J291" s="3">
        <f t="shared" si="40"/>
        <v>7.2335029313461405E-2</v>
      </c>
      <c r="K291" s="3">
        <f t="shared" si="46"/>
        <v>-2.7358683704070685E-6</v>
      </c>
      <c r="L291" s="4">
        <f t="shared" si="49"/>
        <v>12.859348661794899</v>
      </c>
      <c r="M291" s="4">
        <v>12.859348661794899</v>
      </c>
    </row>
    <row r="292" spans="3:13">
      <c r="C292" s="6">
        <f t="shared" si="47"/>
        <v>28.900000000000141</v>
      </c>
      <c r="D292" s="6">
        <f t="shared" si="41"/>
        <v>78.900000000000148</v>
      </c>
      <c r="E292" s="6">
        <f t="shared" si="42"/>
        <v>28.900000000000141</v>
      </c>
      <c r="F292" s="12">
        <f t="shared" si="48"/>
        <v>-4.9429657794678498E-2</v>
      </c>
      <c r="G292" s="3">
        <f t="shared" si="43"/>
        <v>0.31685678073510715</v>
      </c>
      <c r="H292" s="3">
        <f t="shared" si="44"/>
        <v>4.9429657794678498E-2</v>
      </c>
      <c r="I292" s="3">
        <f t="shared" si="45"/>
        <v>2.471483273637029E-2</v>
      </c>
      <c r="J292" s="3">
        <f t="shared" si="40"/>
        <v>7.4144490531048796E-2</v>
      </c>
      <c r="K292" s="3">
        <f t="shared" si="46"/>
        <v>-2.8078653730445602E-6</v>
      </c>
      <c r="L292" s="4">
        <f t="shared" si="49"/>
        <v>12.870078885359543</v>
      </c>
      <c r="M292" s="4">
        <v>12.870078885359543</v>
      </c>
    </row>
    <row r="293" spans="3:13">
      <c r="C293" s="6">
        <f t="shared" si="47"/>
        <v>29.000000000000142</v>
      </c>
      <c r="D293" s="6">
        <f t="shared" si="41"/>
        <v>79.000000000000142</v>
      </c>
      <c r="E293" s="6">
        <f t="shared" si="42"/>
        <v>29.000000000000142</v>
      </c>
      <c r="F293" s="12">
        <f t="shared" si="48"/>
        <v>-5.0632911392406769E-2</v>
      </c>
      <c r="G293" s="3">
        <f t="shared" si="43"/>
        <v>0.31645569620253106</v>
      </c>
      <c r="H293" s="3">
        <f t="shared" si="44"/>
        <v>5.0632911392406769E-2</v>
      </c>
      <c r="I293" s="3">
        <f t="shared" si="45"/>
        <v>2.5316459446203105E-2</v>
      </c>
      <c r="J293" s="3">
        <f t="shared" si="40"/>
        <v>7.5949370838609878E-2</v>
      </c>
      <c r="K293" s="3">
        <f t="shared" si="46"/>
        <v>-2.8798624012171814E-6</v>
      </c>
      <c r="L293" s="4">
        <f t="shared" si="49"/>
        <v>12.880524180536504</v>
      </c>
      <c r="M293" s="4">
        <v>12.880524180536504</v>
      </c>
    </row>
    <row r="294" spans="3:13">
      <c r="C294" s="6">
        <f t="shared" si="47"/>
        <v>29.100000000000144</v>
      </c>
      <c r="D294" s="6">
        <f t="shared" si="41"/>
        <v>79.100000000000136</v>
      </c>
      <c r="E294" s="6">
        <f t="shared" si="42"/>
        <v>29.100000000000144</v>
      </c>
      <c r="F294" s="12">
        <f t="shared" si="48"/>
        <v>-5.1833122629584533E-2</v>
      </c>
      <c r="G294" s="3">
        <f t="shared" si="43"/>
        <v>0.31605562579013852</v>
      </c>
      <c r="H294" s="3">
        <f t="shared" si="44"/>
        <v>5.1833122629584533E-2</v>
      </c>
      <c r="I294" s="3">
        <f t="shared" si="45"/>
        <v>2.5916564980103661E-2</v>
      </c>
      <c r="J294" s="3">
        <f t="shared" si="40"/>
        <v>7.7749687609688201E-2</v>
      </c>
      <c r="K294" s="3">
        <f t="shared" si="46"/>
        <v>-2.9518594551469768E-6</v>
      </c>
      <c r="L294" s="4">
        <f t="shared" si="49"/>
        <v>12.890698652751464</v>
      </c>
      <c r="M294" s="4">
        <v>12.890698652751464</v>
      </c>
    </row>
    <row r="295" spans="3:13">
      <c r="C295" s="6">
        <f t="shared" si="47"/>
        <v>29.200000000000145</v>
      </c>
      <c r="D295" s="6">
        <f t="shared" si="41"/>
        <v>79.200000000000145</v>
      </c>
      <c r="E295" s="6">
        <f t="shared" si="42"/>
        <v>29.200000000000145</v>
      </c>
      <c r="F295" s="12">
        <f t="shared" si="48"/>
        <v>-5.3030303030304766E-2</v>
      </c>
      <c r="G295" s="3">
        <f t="shared" si="43"/>
        <v>0.31565656565656508</v>
      </c>
      <c r="H295" s="3">
        <f t="shared" si="44"/>
        <v>5.3030303030304766E-2</v>
      </c>
      <c r="I295" s="3">
        <f t="shared" si="45"/>
        <v>2.6515155099808226E-2</v>
      </c>
      <c r="J295" s="3">
        <f t="shared" si="40"/>
        <v>7.9545458130112989E-2</v>
      </c>
      <c r="K295" s="3">
        <f t="shared" si="46"/>
        <v>-3.0238565348617019E-6</v>
      </c>
      <c r="L295" s="4">
        <f t="shared" si="49"/>
        <v>12.900615387435256</v>
      </c>
      <c r="M295" s="4">
        <v>12.900615387435256</v>
      </c>
    </row>
    <row r="296" spans="3:13">
      <c r="C296" s="6">
        <f t="shared" si="47"/>
        <v>29.300000000000146</v>
      </c>
      <c r="D296" s="6">
        <f t="shared" si="41"/>
        <v>79.300000000000153</v>
      </c>
      <c r="E296" s="6">
        <f t="shared" si="42"/>
        <v>29.300000000000146</v>
      </c>
      <c r="F296" s="12">
        <f t="shared" si="48"/>
        <v>-5.4224464060531379E-2</v>
      </c>
      <c r="G296" s="3">
        <f t="shared" si="43"/>
        <v>0.31525851197982285</v>
      </c>
      <c r="H296" s="3">
        <f t="shared" si="44"/>
        <v>5.4224464060531379E-2</v>
      </c>
      <c r="I296" s="3">
        <f t="shared" si="45"/>
        <v>2.71122355380174E-2</v>
      </c>
      <c r="J296" s="3">
        <f t="shared" si="40"/>
        <v>8.1336699598548778E-2</v>
      </c>
      <c r="K296" s="3">
        <f t="shared" si="46"/>
        <v>-3.0958536405556458E-6</v>
      </c>
      <c r="L296" s="4">
        <f t="shared" si="49"/>
        <v>12.910286546047196</v>
      </c>
      <c r="M296" s="4">
        <v>12.910286546047196</v>
      </c>
    </row>
    <row r="297" spans="3:13">
      <c r="C297" s="6">
        <f t="shared" si="47"/>
        <v>29.400000000000148</v>
      </c>
      <c r="D297" s="6">
        <f t="shared" si="41"/>
        <v>79.400000000000148</v>
      </c>
      <c r="E297" s="6">
        <f t="shared" si="42"/>
        <v>29.400000000000148</v>
      </c>
      <c r="F297" s="12">
        <f t="shared" si="48"/>
        <v>-5.5415617128465232E-2</v>
      </c>
      <c r="G297" s="3">
        <f t="shared" si="43"/>
        <v>0.31486146095717826</v>
      </c>
      <c r="H297" s="3">
        <f t="shared" si="44"/>
        <v>5.5415617128465232E-2</v>
      </c>
      <c r="I297" s="3">
        <f t="shared" si="45"/>
        <v>2.7707811998575835E-2</v>
      </c>
      <c r="J297" s="3">
        <f t="shared" si="40"/>
        <v>8.3123429127041071E-2</v>
      </c>
      <c r="K297" s="3">
        <f t="shared" si="46"/>
        <v>-3.1678507723675864E-6</v>
      </c>
      <c r="L297" s="4">
        <f t="shared" si="49"/>
        <v>12.919723451058179</v>
      </c>
      <c r="M297" s="4">
        <v>12.919723451058179</v>
      </c>
    </row>
    <row r="298" spans="3:13">
      <c r="C298" s="6">
        <f t="shared" si="47"/>
        <v>29.500000000000149</v>
      </c>
      <c r="D298" s="6">
        <f t="shared" si="41"/>
        <v>79.500000000000142</v>
      </c>
      <c r="E298" s="6">
        <f t="shared" si="42"/>
        <v>29.500000000000149</v>
      </c>
      <c r="F298" s="12">
        <f t="shared" si="48"/>
        <v>-5.6603773584907438E-2</v>
      </c>
      <c r="G298" s="3">
        <f t="shared" si="43"/>
        <v>0.31446540880503088</v>
      </c>
      <c r="H298" s="3">
        <f t="shared" si="44"/>
        <v>5.6603773584907438E-2</v>
      </c>
      <c r="I298" s="3">
        <f t="shared" si="45"/>
        <v>2.8301890156651049E-2</v>
      </c>
      <c r="J298" s="3">
        <f t="shared" si="40"/>
        <v>8.4905663741558488E-2</v>
      </c>
      <c r="K298" s="3">
        <f t="shared" si="46"/>
        <v>-3.2398479303530348E-6</v>
      </c>
      <c r="L298" s="4">
        <f t="shared" si="49"/>
        <v>12.928936661382517</v>
      </c>
      <c r="M298" s="4">
        <v>12.928936661382517</v>
      </c>
    </row>
    <row r="299" spans="3:13">
      <c r="C299" s="6">
        <f t="shared" si="47"/>
        <v>29.600000000000151</v>
      </c>
      <c r="D299" s="6">
        <f t="shared" si="41"/>
        <v>79.600000000000151</v>
      </c>
      <c r="E299" s="6">
        <f t="shared" si="42"/>
        <v>29.600000000000151</v>
      </c>
      <c r="F299" s="12">
        <f t="shared" si="48"/>
        <v>-5.7788944723619874E-2</v>
      </c>
      <c r="G299" s="3">
        <f t="shared" si="43"/>
        <v>0.31407035175879339</v>
      </c>
      <c r="H299" s="3">
        <f t="shared" si="44"/>
        <v>5.7788944723619874E-2</v>
      </c>
      <c r="I299" s="3">
        <f t="shared" si="45"/>
        <v>2.8894475658911199E-2</v>
      </c>
      <c r="J299" s="3">
        <f t="shared" si="40"/>
        <v>8.6683420382531073E-2</v>
      </c>
      <c r="K299" s="3">
        <f t="shared" si="46"/>
        <v>-3.3118451146507688E-6</v>
      </c>
      <c r="L299" s="4">
        <f t="shared" si="49"/>
        <v>12.937936039518478</v>
      </c>
      <c r="M299" s="4">
        <v>12.937936039518478</v>
      </c>
    </row>
    <row r="300" spans="3:13">
      <c r="C300" s="6">
        <f t="shared" si="47"/>
        <v>29.700000000000152</v>
      </c>
      <c r="D300" s="6">
        <f t="shared" si="41"/>
        <v>79.700000000000159</v>
      </c>
      <c r="E300" s="6">
        <f t="shared" si="42"/>
        <v>29.700000000000152</v>
      </c>
      <c r="F300" s="12">
        <f t="shared" si="48"/>
        <v>-5.8971141781683098E-2</v>
      </c>
      <c r="G300" s="3">
        <f t="shared" si="43"/>
        <v>0.31367628607277226</v>
      </c>
      <c r="H300" s="3">
        <f t="shared" si="44"/>
        <v>5.8971141781683098E-2</v>
      </c>
      <c r="I300" s="3">
        <f t="shared" si="45"/>
        <v>2.9485574123701893E-2</v>
      </c>
      <c r="J300" s="3">
        <f t="shared" si="40"/>
        <v>8.8456715905384994E-2</v>
      </c>
      <c r="K300" s="3">
        <f t="shared" si="46"/>
        <v>-3.383842325427322E-6</v>
      </c>
      <c r="L300" s="4">
        <f t="shared" si="49"/>
        <v>12.946730811467621</v>
      </c>
      <c r="M300" s="4">
        <v>12.946730811467621</v>
      </c>
    </row>
    <row r="301" spans="3:13">
      <c r="C301" s="6">
        <f t="shared" si="47"/>
        <v>29.800000000000153</v>
      </c>
      <c r="D301" s="6">
        <f t="shared" si="41"/>
        <v>79.800000000000153</v>
      </c>
      <c r="E301" s="6">
        <f t="shared" si="42"/>
        <v>29.800000000000153</v>
      </c>
      <c r="F301" s="12">
        <f t="shared" si="48"/>
        <v>-6.0150375939851432E-2</v>
      </c>
      <c r="G301" s="3">
        <f t="shared" si="43"/>
        <v>0.3132832080200495</v>
      </c>
      <c r="H301" s="3">
        <f t="shared" si="44"/>
        <v>6.0150375939851432E-2</v>
      </c>
      <c r="I301" s="3">
        <f t="shared" si="45"/>
        <v>3.0075191141221844E-2</v>
      </c>
      <c r="J301" s="3">
        <f t="shared" si="40"/>
        <v>9.022556708107328E-2</v>
      </c>
      <c r="K301" s="3">
        <f t="shared" si="46"/>
        <v>-3.4558395627937166E-6</v>
      </c>
      <c r="L301" s="4">
        <f t="shared" si="49"/>
        <v>12.955329620345365</v>
      </c>
      <c r="M301" s="4">
        <v>12.955329620345365</v>
      </c>
    </row>
    <row r="302" spans="3:13">
      <c r="C302" s="6">
        <f t="shared" si="47"/>
        <v>29.900000000000155</v>
      </c>
      <c r="D302" s="6">
        <f t="shared" si="41"/>
        <v>79.900000000000148</v>
      </c>
      <c r="E302" s="6">
        <f t="shared" si="42"/>
        <v>29.900000000000155</v>
      </c>
      <c r="F302" s="12">
        <f t="shared" si="48"/>
        <v>-6.1326658322905452E-2</v>
      </c>
      <c r="G302" s="3">
        <f t="shared" si="43"/>
        <v>0.3128911138923649</v>
      </c>
      <c r="H302" s="3">
        <f t="shared" si="44"/>
        <v>6.1326658322905452E-2</v>
      </c>
      <c r="I302" s="3">
        <f t="shared" si="45"/>
        <v>3.0663332273697465E-2</v>
      </c>
      <c r="J302" s="3">
        <f t="shared" ref="J302:J365" si="50">$H302+$I302</f>
        <v>9.1989990596602914E-2</v>
      </c>
      <c r="K302" s="3">
        <f t="shared" si="46"/>
        <v>-3.5278368268332194E-6</v>
      </c>
      <c r="L302" s="4">
        <f t="shared" si="49"/>
        <v>12.963740574463454</v>
      </c>
      <c r="M302" s="4">
        <v>12.963740574463454</v>
      </c>
    </row>
    <row r="303" spans="3:13">
      <c r="C303" s="6">
        <f t="shared" si="47"/>
        <v>30.000000000000156</v>
      </c>
      <c r="D303" s="6">
        <f t="shared" si="41"/>
        <v>80.000000000000156</v>
      </c>
      <c r="E303" s="6">
        <f t="shared" si="42"/>
        <v>30.000000000000156</v>
      </c>
      <c r="F303" s="12">
        <f t="shared" si="48"/>
        <v>-6.2500000000001832E-2</v>
      </c>
      <c r="G303" s="3">
        <f t="shared" si="43"/>
        <v>0.31249999999999939</v>
      </c>
      <c r="H303" s="3">
        <f t="shared" si="44"/>
        <v>6.2500000000001832E-2</v>
      </c>
      <c r="I303" s="3">
        <f t="shared" si="45"/>
        <v>3.1250003055556322E-2</v>
      </c>
      <c r="J303" s="3">
        <f t="shared" si="50"/>
        <v>9.3750003055558154E-2</v>
      </c>
      <c r="K303" s="3">
        <f t="shared" si="46"/>
        <v>-3.5998341177401194E-6</v>
      </c>
      <c r="L303" s="4">
        <f t="shared" si="49"/>
        <v>12.971971290554551</v>
      </c>
      <c r="M303" s="4">
        <v>12.971971290554551</v>
      </c>
    </row>
    <row r="304" spans="3:13">
      <c r="C304" s="6">
        <f t="shared" si="47"/>
        <v>30.100000000000158</v>
      </c>
      <c r="D304" s="6">
        <f t="shared" si="41"/>
        <v>80.100000000000165</v>
      </c>
      <c r="E304" s="6">
        <f t="shared" si="42"/>
        <v>30.100000000000158</v>
      </c>
      <c r="F304" s="12">
        <f t="shared" si="48"/>
        <v>-6.3670411985020561E-2</v>
      </c>
      <c r="G304" s="3">
        <f t="shared" si="43"/>
        <v>0.3121098626716598</v>
      </c>
      <c r="H304" s="3">
        <f t="shared" si="44"/>
        <v>6.3670411985020561E-2</v>
      </c>
      <c r="I304" s="3">
        <f t="shared" si="45"/>
        <v>3.183520899359947E-2</v>
      </c>
      <c r="J304" s="3">
        <f t="shared" si="50"/>
        <v>9.5505620978620032E-2</v>
      </c>
      <c r="K304" s="3">
        <f t="shared" si="46"/>
        <v>-3.6718314355699277E-6</v>
      </c>
      <c r="L304" s="4">
        <f t="shared" si="49"/>
        <v>12.980028932716301</v>
      </c>
      <c r="M304" s="4">
        <v>12.980028932716301</v>
      </c>
    </row>
    <row r="305" spans="3:13">
      <c r="C305" s="6">
        <f t="shared" si="47"/>
        <v>30.200000000000159</v>
      </c>
      <c r="D305" s="6">
        <f t="shared" si="41"/>
        <v>80.200000000000159</v>
      </c>
      <c r="E305" s="6">
        <f t="shared" si="42"/>
        <v>30.200000000000159</v>
      </c>
      <c r="F305" s="12">
        <f t="shared" si="48"/>
        <v>-6.483790523690959E-2</v>
      </c>
      <c r="G305" s="3">
        <f t="shared" si="43"/>
        <v>0.31172069825436349</v>
      </c>
      <c r="H305" s="3">
        <f t="shared" si="44"/>
        <v>6.483790523690959E-2</v>
      </c>
      <c r="I305" s="3">
        <f t="shared" si="45"/>
        <v>3.2418955567172614E-2</v>
      </c>
      <c r="J305" s="3">
        <f t="shared" si="50"/>
        <v>9.7256860804082204E-2</v>
      </c>
      <c r="K305" s="3">
        <f t="shared" si="46"/>
        <v>-3.7438287804891779E-6</v>
      </c>
      <c r="L305" s="4">
        <f t="shared" si="49"/>
        <v>12.987920247573646</v>
      </c>
      <c r="M305" s="4">
        <v>12.987920247573646</v>
      </c>
    </row>
    <row r="306" spans="3:13">
      <c r="C306" s="6">
        <f t="shared" si="47"/>
        <v>30.300000000000161</v>
      </c>
      <c r="D306" s="6">
        <f t="shared" si="41"/>
        <v>80.300000000000153</v>
      </c>
      <c r="E306" s="6">
        <f t="shared" si="42"/>
        <v>30.300000000000161</v>
      </c>
      <c r="F306" s="12">
        <f t="shared" si="48"/>
        <v>-6.600249066002678E-2</v>
      </c>
      <c r="G306" s="3">
        <f t="shared" si="43"/>
        <v>0.31133250311332444</v>
      </c>
      <c r="H306" s="3">
        <f t="shared" si="44"/>
        <v>6.600249066002678E-2</v>
      </c>
      <c r="I306" s="3">
        <f t="shared" si="45"/>
        <v>3.3001248228336118E-2</v>
      </c>
      <c r="J306" s="3">
        <f t="shared" si="50"/>
        <v>9.9003738888362891E-2</v>
      </c>
      <c r="K306" s="3">
        <f t="shared" si="46"/>
        <v>-3.8158261526088921E-6</v>
      </c>
      <c r="L306" s="4">
        <f t="shared" si="49"/>
        <v>12.995651596091722</v>
      </c>
      <c r="M306" s="4">
        <v>12.995651596091722</v>
      </c>
    </row>
    <row r="307" spans="3:13">
      <c r="C307" s="6">
        <f t="shared" si="47"/>
        <v>30.400000000000162</v>
      </c>
      <c r="D307" s="6">
        <f t="shared" si="41"/>
        <v>80.400000000000162</v>
      </c>
      <c r="E307" s="6">
        <f t="shared" si="42"/>
        <v>30.400000000000162</v>
      </c>
      <c r="F307" s="12">
        <f t="shared" si="48"/>
        <v>-6.7164179104479485E-2</v>
      </c>
      <c r="G307" s="3">
        <f t="shared" si="43"/>
        <v>0.31094527363184016</v>
      </c>
      <c r="H307" s="3">
        <f t="shared" si="44"/>
        <v>6.7164179104479485E-2</v>
      </c>
      <c r="I307" s="3">
        <f t="shared" si="45"/>
        <v>3.3582092402033865E-2</v>
      </c>
      <c r="J307" s="3">
        <f t="shared" si="50"/>
        <v>0.10074627150651336</v>
      </c>
      <c r="K307" s="3">
        <f t="shared" si="46"/>
        <v>-3.8878235520678484E-6</v>
      </c>
      <c r="L307" s="4">
        <f t="shared" si="49"/>
        <v>13.003228982415031</v>
      </c>
      <c r="M307" s="4">
        <v>13.003228982415031</v>
      </c>
    </row>
    <row r="308" spans="3:13">
      <c r="C308" s="6">
        <f t="shared" si="47"/>
        <v>30.500000000000163</v>
      </c>
      <c r="D308" s="6">
        <f t="shared" si="41"/>
        <v>80.500000000000171</v>
      </c>
      <c r="E308" s="6">
        <f t="shared" si="42"/>
        <v>30.500000000000163</v>
      </c>
      <c r="F308" s="12">
        <f t="shared" si="48"/>
        <v>-6.8322981366461519E-2</v>
      </c>
      <c r="G308" s="3">
        <f t="shared" si="43"/>
        <v>0.31055900621117949</v>
      </c>
      <c r="H308" s="3">
        <f t="shared" si="44"/>
        <v>6.8322981366461519E-2</v>
      </c>
      <c r="I308" s="3">
        <f t="shared" si="45"/>
        <v>3.4161493486260949E-2</v>
      </c>
      <c r="J308" s="3">
        <f t="shared" si="50"/>
        <v>0.10248447485272247</v>
      </c>
      <c r="K308" s="3">
        <f t="shared" si="46"/>
        <v>-3.9598209789770689E-6</v>
      </c>
      <c r="L308" s="4">
        <f t="shared" si="49"/>
        <v>13.010658080060361</v>
      </c>
      <c r="M308" s="4">
        <v>13.010658080060361</v>
      </c>
    </row>
    <row r="309" spans="3:13">
      <c r="C309" s="6">
        <f t="shared" si="47"/>
        <v>30.600000000000165</v>
      </c>
      <c r="D309" s="6">
        <f t="shared" si="41"/>
        <v>80.600000000000165</v>
      </c>
      <c r="E309" s="6">
        <f t="shared" si="42"/>
        <v>30.600000000000165</v>
      </c>
      <c r="F309" s="12">
        <f t="shared" si="48"/>
        <v>-6.9478908188587513E-2</v>
      </c>
      <c r="G309" s="3">
        <f t="shared" si="43"/>
        <v>0.31017369727047084</v>
      </c>
      <c r="H309" s="3">
        <f t="shared" si="44"/>
        <v>6.9478908188587513E-2</v>
      </c>
      <c r="I309" s="3">
        <f t="shared" si="45"/>
        <v>3.4739456852230156E-2</v>
      </c>
      <c r="J309" s="3">
        <f t="shared" si="50"/>
        <v>0.10421836504081766</v>
      </c>
      <c r="K309" s="3">
        <f t="shared" si="46"/>
        <v>-4.031818433447576E-6</v>
      </c>
      <c r="L309" s="4">
        <f t="shared" si="49"/>
        <v>13.017944255749562</v>
      </c>
      <c r="M309" s="4">
        <v>13.017944255749562</v>
      </c>
    </row>
    <row r="310" spans="3:13">
      <c r="C310" s="6">
        <f t="shared" si="47"/>
        <v>30.700000000000166</v>
      </c>
      <c r="D310" s="6">
        <f t="shared" si="41"/>
        <v>80.700000000000159</v>
      </c>
      <c r="E310" s="6">
        <f t="shared" si="42"/>
        <v>30.700000000000166</v>
      </c>
      <c r="F310" s="12">
        <f t="shared" si="48"/>
        <v>-7.0631970260224969E-2</v>
      </c>
      <c r="G310" s="3">
        <f t="shared" si="43"/>
        <v>0.30978934324659169</v>
      </c>
      <c r="H310" s="3">
        <f t="shared" si="44"/>
        <v>7.0631970260224969E-2</v>
      </c>
      <c r="I310" s="3">
        <f t="shared" si="45"/>
        <v>3.5315987844537336E-2</v>
      </c>
      <c r="J310" s="3">
        <f t="shared" si="50"/>
        <v>0.1059479581047623</v>
      </c>
      <c r="K310" s="3">
        <f t="shared" si="46"/>
        <v>-4.1038159156181475E-6</v>
      </c>
      <c r="L310" s="4">
        <f t="shared" si="49"/>
        <v>13.025092591132895</v>
      </c>
      <c r="M310" s="4">
        <v>13.025092591132895</v>
      </c>
    </row>
    <row r="311" spans="3:13">
      <c r="C311" s="6">
        <f t="shared" si="47"/>
        <v>30.800000000000168</v>
      </c>
      <c r="D311" s="6">
        <f t="shared" si="41"/>
        <v>80.800000000000168</v>
      </c>
      <c r="E311" s="6">
        <f t="shared" si="42"/>
        <v>30.800000000000168</v>
      </c>
      <c r="F311" s="12">
        <f t="shared" si="48"/>
        <v>-7.1782178217823706E-2</v>
      </c>
      <c r="G311" s="3">
        <f t="shared" si="43"/>
        <v>0.30940594059405874</v>
      </c>
      <c r="H311" s="3">
        <f t="shared" si="44"/>
        <v>7.1782178217823706E-2</v>
      </c>
      <c r="I311" s="3">
        <f t="shared" si="45"/>
        <v>3.5891091781325553E-2</v>
      </c>
      <c r="J311" s="3">
        <f t="shared" si="50"/>
        <v>0.10767326999914925</v>
      </c>
      <c r="K311" s="3">
        <f t="shared" si="46"/>
        <v>-4.1758134256275614E-6</v>
      </c>
      <c r="L311" s="4">
        <f t="shared" si="49"/>
        <v>13.032107902623084</v>
      </c>
      <c r="M311" s="4">
        <v>13.032107902623084</v>
      </c>
    </row>
    <row r="312" spans="3:13">
      <c r="C312" s="6">
        <f t="shared" si="47"/>
        <v>30.900000000000169</v>
      </c>
      <c r="D312" s="6">
        <f t="shared" si="41"/>
        <v>80.900000000000176</v>
      </c>
      <c r="E312" s="6">
        <f t="shared" si="42"/>
        <v>30.900000000000169</v>
      </c>
      <c r="F312" s="12">
        <f t="shared" si="48"/>
        <v>-7.292954264524297E-2</v>
      </c>
      <c r="G312" s="3">
        <f t="shared" si="43"/>
        <v>0.30902348578491901</v>
      </c>
      <c r="H312" s="3">
        <f t="shared" si="44"/>
        <v>7.292954264524297E-2</v>
      </c>
      <c r="I312" s="3">
        <f t="shared" si="45"/>
        <v>3.6464773954448138E-2</v>
      </c>
      <c r="J312" s="3">
        <f t="shared" si="50"/>
        <v>0.10939431659969111</v>
      </c>
      <c r="K312" s="3">
        <f t="shared" si="46"/>
        <v>-4.2478109635590844E-6</v>
      </c>
      <c r="L312" s="4">
        <f t="shared" si="49"/>
        <v>13.038994759533894</v>
      </c>
      <c r="M312" s="4">
        <v>13.038994759533894</v>
      </c>
    </row>
    <row r="313" spans="3:13">
      <c r="C313" s="6">
        <f t="shared" si="47"/>
        <v>31.000000000000171</v>
      </c>
      <c r="D313" s="6">
        <f t="shared" si="41"/>
        <v>81.000000000000171</v>
      </c>
      <c r="E313" s="6">
        <f t="shared" si="42"/>
        <v>31.000000000000171</v>
      </c>
      <c r="F313" s="12">
        <f t="shared" si="48"/>
        <v>-7.4074074074076027E-2</v>
      </c>
      <c r="G313" s="3">
        <f t="shared" si="43"/>
        <v>0.30864197530864135</v>
      </c>
      <c r="H313" s="3">
        <f t="shared" si="44"/>
        <v>7.4074074074076027E-2</v>
      </c>
      <c r="I313" s="3">
        <f t="shared" si="45"/>
        <v>3.7037039629630515E-2</v>
      </c>
      <c r="J313" s="3">
        <f t="shared" si="50"/>
        <v>0.11111111370370655</v>
      </c>
      <c r="K313" s="3">
        <f t="shared" si="46"/>
        <v>-4.3198085295792499E-6</v>
      </c>
      <c r="L313" s="4">
        <f t="shared" si="49"/>
        <v>13.045757500694224</v>
      </c>
      <c r="M313" s="4">
        <v>13.045757500694224</v>
      </c>
    </row>
    <row r="314" spans="3:13">
      <c r="C314" s="6">
        <f t="shared" si="47"/>
        <v>31.100000000000172</v>
      </c>
      <c r="D314" s="6">
        <f t="shared" si="41"/>
        <v>81.100000000000165</v>
      </c>
      <c r="E314" s="6">
        <f t="shared" si="42"/>
        <v>31.100000000000172</v>
      </c>
      <c r="F314" s="12">
        <f t="shared" si="48"/>
        <v>-7.5215782983972371E-2</v>
      </c>
      <c r="G314" s="3">
        <f t="shared" si="43"/>
        <v>0.30826140567200921</v>
      </c>
      <c r="H314" s="3">
        <f t="shared" si="44"/>
        <v>7.5215782983972371E-2</v>
      </c>
      <c r="I314" s="3">
        <f t="shared" si="45"/>
        <v>3.760789404663091E-2</v>
      </c>
      <c r="J314" s="3">
        <f t="shared" si="50"/>
        <v>0.11282367703060328</v>
      </c>
      <c r="K314" s="3">
        <f t="shared" si="46"/>
        <v>-4.3918061237990802E-6</v>
      </c>
      <c r="L314" s="4">
        <f t="shared" si="49"/>
        <v>13.052400249688949</v>
      </c>
      <c r="M314" s="4">
        <v>13.052400249688949</v>
      </c>
    </row>
    <row r="315" spans="3:13">
      <c r="C315" s="6">
        <f t="shared" si="47"/>
        <v>31.200000000000173</v>
      </c>
      <c r="D315" s="6">
        <f t="shared" si="41"/>
        <v>81.200000000000173</v>
      </c>
      <c r="E315" s="6">
        <f t="shared" si="42"/>
        <v>31.200000000000173</v>
      </c>
      <c r="F315" s="12">
        <f t="shared" si="48"/>
        <v>-7.635467980295764E-2</v>
      </c>
      <c r="G315" s="3">
        <f t="shared" si="43"/>
        <v>0.30788177339901412</v>
      </c>
      <c r="H315" s="3">
        <f t="shared" si="44"/>
        <v>7.635467980295764E-2</v>
      </c>
      <c r="I315" s="3">
        <f t="shared" si="45"/>
        <v>3.8177342419399886E-2</v>
      </c>
      <c r="J315" s="3">
        <f t="shared" si="50"/>
        <v>0.11453202222235753</v>
      </c>
      <c r="K315" s="3">
        <f t="shared" si="46"/>
        <v>-4.4638037463573532E-6</v>
      </c>
      <c r="L315" s="4">
        <f t="shared" si="49"/>
        <v>13.058926928860487</v>
      </c>
      <c r="M315" s="4">
        <v>13.058926928860487</v>
      </c>
    </row>
    <row r="316" spans="3:13">
      <c r="C316" s="6">
        <f t="shared" si="47"/>
        <v>31.300000000000175</v>
      </c>
      <c r="D316" s="6">
        <f t="shared" si="41"/>
        <v>81.300000000000182</v>
      </c>
      <c r="E316" s="6">
        <f t="shared" si="42"/>
        <v>31.300000000000175</v>
      </c>
      <c r="F316" s="12">
        <f t="shared" si="48"/>
        <v>-7.7490774907751053E-2</v>
      </c>
      <c r="G316" s="3">
        <f t="shared" si="43"/>
        <v>0.30750307503074964</v>
      </c>
      <c r="H316" s="3">
        <f t="shared" si="44"/>
        <v>7.7490774907751053E-2</v>
      </c>
      <c r="I316" s="3">
        <f t="shared" si="45"/>
        <v>3.8745389936238765E-2</v>
      </c>
      <c r="J316" s="3">
        <f t="shared" si="50"/>
        <v>0.11623616484398983</v>
      </c>
      <c r="K316" s="3">
        <f t="shared" si="46"/>
        <v>-4.5358013973373357E-6</v>
      </c>
      <c r="L316" s="4">
        <f t="shared" si="49"/>
        <v>13.065341272190087</v>
      </c>
      <c r="M316" s="4">
        <v>13.065341272190087</v>
      </c>
    </row>
    <row r="317" spans="3:13">
      <c r="C317" s="6">
        <f t="shared" si="47"/>
        <v>31.400000000000176</v>
      </c>
      <c r="D317" s="6">
        <f t="shared" si="41"/>
        <v>81.400000000000176</v>
      </c>
      <c r="E317" s="6">
        <f t="shared" si="42"/>
        <v>31.400000000000176</v>
      </c>
      <c r="F317" s="12">
        <f t="shared" si="48"/>
        <v>-7.8624078624080621E-2</v>
      </c>
      <c r="G317" s="3">
        <f t="shared" si="43"/>
        <v>0.30712530712530645</v>
      </c>
      <c r="H317" s="3">
        <f t="shared" si="44"/>
        <v>7.8624078624080621E-2</v>
      </c>
      <c r="I317" s="3">
        <f t="shared" si="45"/>
        <v>3.9312041759956902E-2</v>
      </c>
      <c r="J317" s="3">
        <f t="shared" si="50"/>
        <v>0.11793612038403753</v>
      </c>
      <c r="K317" s="3">
        <f t="shared" si="46"/>
        <v>-4.607799076905561E-6</v>
      </c>
      <c r="L317" s="4">
        <f t="shared" si="49"/>
        <v>13.071646837164721</v>
      </c>
      <c r="M317" s="4">
        <v>13.071646837164721</v>
      </c>
    </row>
    <row r="318" spans="3:13">
      <c r="C318" s="6">
        <f t="shared" si="47"/>
        <v>31.500000000000178</v>
      </c>
      <c r="D318" s="6">
        <f t="shared" si="41"/>
        <v>81.500000000000171</v>
      </c>
      <c r="E318" s="6">
        <f t="shared" si="42"/>
        <v>31.500000000000178</v>
      </c>
      <c r="F318" s="12">
        <f t="shared" si="48"/>
        <v>-7.9754601226995875E-2</v>
      </c>
      <c r="G318" s="3">
        <f t="shared" si="43"/>
        <v>0.30674846625766805</v>
      </c>
      <c r="H318" s="3">
        <f t="shared" si="44"/>
        <v>7.9754601226995875E-2</v>
      </c>
      <c r="I318" s="3">
        <f t="shared" si="45"/>
        <v>3.9877303028027784E-2</v>
      </c>
      <c r="J318" s="3">
        <f t="shared" si="50"/>
        <v>0.11963190425502365</v>
      </c>
      <c r="K318" s="3">
        <f t="shared" si="46"/>
        <v>-4.679796785145296E-6</v>
      </c>
      <c r="L318" s="4">
        <f t="shared" si="49"/>
        <v>13.077847015723934</v>
      </c>
      <c r="M318" s="4">
        <v>13.077847015723934</v>
      </c>
    </row>
    <row r="319" spans="3:13">
      <c r="C319" s="6">
        <f t="shared" si="47"/>
        <v>31.600000000000179</v>
      </c>
      <c r="D319" s="6">
        <f t="shared" si="41"/>
        <v>81.600000000000179</v>
      </c>
      <c r="E319" s="6">
        <f t="shared" si="42"/>
        <v>31.600000000000179</v>
      </c>
      <c r="F319" s="12">
        <f t="shared" si="48"/>
        <v>-8.0882352941178487E-2</v>
      </c>
      <c r="G319" s="3">
        <f t="shared" si="43"/>
        <v>0.30637254901960714</v>
      </c>
      <c r="H319" s="3">
        <f t="shared" si="44"/>
        <v>8.0882352941178487E-2</v>
      </c>
      <c r="I319" s="3">
        <f t="shared" si="45"/>
        <v>4.0441178852744057E-2</v>
      </c>
      <c r="J319" s="3">
        <f t="shared" si="50"/>
        <v>0.12132353179392255</v>
      </c>
      <c r="K319" s="3">
        <f t="shared" si="46"/>
        <v>-4.751794522223074E-6</v>
      </c>
      <c r="L319" s="4">
        <f t="shared" si="49"/>
        <v>13.083945044370955</v>
      </c>
      <c r="M319" s="4">
        <v>13.083945044370955</v>
      </c>
    </row>
    <row r="320" spans="3:13">
      <c r="C320" s="6">
        <f t="shared" si="47"/>
        <v>31.70000000000018</v>
      </c>
      <c r="D320" s="6">
        <f t="shared" si="41"/>
        <v>81.700000000000188</v>
      </c>
      <c r="E320" s="6">
        <f t="shared" si="42"/>
        <v>31.70000000000018</v>
      </c>
      <c r="F320" s="12">
        <f t="shared" si="48"/>
        <v>-8.2007343941250491E-2</v>
      </c>
      <c r="G320" s="3">
        <f t="shared" si="43"/>
        <v>0.30599755201958312</v>
      </c>
      <c r="H320" s="3">
        <f t="shared" si="44"/>
        <v>8.2007343941250491E-2</v>
      </c>
      <c r="I320" s="3">
        <f t="shared" si="45"/>
        <v>4.1003674321371447E-2</v>
      </c>
      <c r="J320" s="3">
        <f t="shared" si="50"/>
        <v>0.12301101826262194</v>
      </c>
      <c r="K320" s="3">
        <f t="shared" si="46"/>
        <v>-4.8237922882499173E-6</v>
      </c>
      <c r="L320" s="4">
        <f t="shared" si="49"/>
        <v>13.089944013523491</v>
      </c>
      <c r="M320" s="4">
        <v>13.089944013523491</v>
      </c>
    </row>
    <row r="321" spans="3:13">
      <c r="C321" s="6">
        <f t="shared" si="47"/>
        <v>31.800000000000182</v>
      </c>
      <c r="D321" s="6">
        <f t="shared" si="41"/>
        <v>81.800000000000182</v>
      </c>
      <c r="E321" s="6">
        <f t="shared" si="42"/>
        <v>31.800000000000182</v>
      </c>
      <c r="F321" s="12">
        <f t="shared" si="48"/>
        <v>-8.3129584352080274E-2</v>
      </c>
      <c r="G321" s="3">
        <f t="shared" si="43"/>
        <v>0.30562347188263989</v>
      </c>
      <c r="H321" s="3">
        <f t="shared" si="44"/>
        <v>8.3129584352080274E-2</v>
      </c>
      <c r="I321" s="3">
        <f t="shared" si="45"/>
        <v>4.1564794496301516E-2</v>
      </c>
      <c r="J321" s="3">
        <f t="shared" si="50"/>
        <v>0.12469437884838179</v>
      </c>
      <c r="K321" s="3">
        <f t="shared" si="46"/>
        <v>-4.8957900833368484E-6</v>
      </c>
      <c r="L321" s="4">
        <f t="shared" si="49"/>
        <v>13.095846876171777</v>
      </c>
      <c r="M321" s="4">
        <v>13.095846876171777</v>
      </c>
    </row>
    <row r="322" spans="3:13">
      <c r="C322" s="6">
        <f t="shared" si="47"/>
        <v>31.900000000000183</v>
      </c>
      <c r="D322" s="6">
        <f t="shared" si="41"/>
        <v>81.900000000000176</v>
      </c>
      <c r="E322" s="6">
        <f t="shared" si="42"/>
        <v>31.900000000000183</v>
      </c>
      <c r="F322" s="12">
        <f t="shared" si="48"/>
        <v>-8.4249084249086309E-2</v>
      </c>
      <c r="G322" s="3">
        <f t="shared" si="43"/>
        <v>0.30525030525030461</v>
      </c>
      <c r="H322" s="3">
        <f t="shared" si="44"/>
        <v>8.4249084249086309E-2</v>
      </c>
      <c r="I322" s="3">
        <f t="shared" si="45"/>
        <v>4.2124544415203323E-2</v>
      </c>
      <c r="J322" s="3">
        <f t="shared" si="50"/>
        <v>0.12637362866428964</v>
      </c>
      <c r="K322" s="3">
        <f t="shared" si="46"/>
        <v>-4.967787907622645E-6</v>
      </c>
      <c r="L322" s="4">
        <f t="shared" si="49"/>
        <v>13.101656455904591</v>
      </c>
      <c r="M322" s="4">
        <v>13.101656455904591</v>
      </c>
    </row>
    <row r="323" spans="3:13">
      <c r="C323" s="6">
        <f t="shared" si="47"/>
        <v>32.000000000000185</v>
      </c>
      <c r="D323" s="6">
        <f t="shared" ref="D323:D386" si="51">$A$4+$C323</f>
        <v>82.000000000000185</v>
      </c>
      <c r="E323" s="6">
        <f t="shared" ref="E323:E386" si="52">$A$10*$C323</f>
        <v>32.000000000000185</v>
      </c>
      <c r="F323" s="12">
        <f t="shared" si="48"/>
        <v>-8.5365853658538646E-2</v>
      </c>
      <c r="G323" s="3">
        <f t="shared" ref="G323:G386" si="53">IF(($A$4*$A$6-$E323)&gt;0,($E323+$A$14*$A$4)/$D323,($A$14*$A$4+$A$6*$A$4)/$D323)</f>
        <v>0.30487804878048713</v>
      </c>
      <c r="H323" s="3">
        <f t="shared" ref="H323:H386" si="54">($E323-$A$4*$A$6)/$D323</f>
        <v>8.5365853658538646E-2</v>
      </c>
      <c r="I323" s="3">
        <f t="shared" ref="I323:I386" si="55">0.5*(SQRT(($A$16+$H323)^2+4*$A$16*$G323))</f>
        <v>4.2682929091174028E-2</v>
      </c>
      <c r="J323" s="3">
        <f t="shared" si="50"/>
        <v>0.12804878274971268</v>
      </c>
      <c r="K323" s="3">
        <f t="shared" ref="K323:K386" si="56">0.5*(SQRT(($A$8+$G323)^2+4*$A$8*$F323)-($A$8+$G323))</f>
        <v>-5.0397857612183294E-6</v>
      </c>
      <c r="L323" s="4">
        <f t="shared" si="49"/>
        <v>13.107375454357783</v>
      </c>
      <c r="M323" s="4">
        <v>13.107375454357783</v>
      </c>
    </row>
    <row r="324" spans="3:13">
      <c r="C324" s="6">
        <f t="shared" ref="C324:C387" si="57">C323+$A$18</f>
        <v>32.100000000000186</v>
      </c>
      <c r="D324" s="6">
        <f t="shared" si="51"/>
        <v>82.100000000000193</v>
      </c>
      <c r="E324" s="6">
        <f t="shared" si="52"/>
        <v>32.100000000000186</v>
      </c>
      <c r="F324" s="12">
        <f t="shared" ref="F324:F387" si="58">($A$4*$A$6-$E324)/$D324</f>
        <v>-8.647990255785834E-2</v>
      </c>
      <c r="G324" s="3">
        <f t="shared" si="53"/>
        <v>0.30450669914738054</v>
      </c>
      <c r="H324" s="3">
        <f t="shared" si="54"/>
        <v>8.647990255785834E-2</v>
      </c>
      <c r="I324" s="3">
        <f t="shared" si="55"/>
        <v>4.3239953512888424E-2</v>
      </c>
      <c r="J324" s="3">
        <f t="shared" si="50"/>
        <v>0.12971985607074676</v>
      </c>
      <c r="K324" s="3">
        <f t="shared" si="56"/>
        <v>-5.1117836442626796E-6</v>
      </c>
      <c r="L324" s="4">
        <f t="shared" ref="L324:L387" si="59">IF($K324&gt;0,-LOG($K324),14+LOG($J324))</f>
        <v>13.113006458134491</v>
      </c>
      <c r="M324" s="4">
        <v>13.113006458134491</v>
      </c>
    </row>
    <row r="325" spans="3:13">
      <c r="C325" s="6">
        <f t="shared" si="57"/>
        <v>32.200000000000188</v>
      </c>
      <c r="D325" s="6">
        <f t="shared" si="51"/>
        <v>82.200000000000188</v>
      </c>
      <c r="E325" s="6">
        <f t="shared" si="52"/>
        <v>32.200000000000188</v>
      </c>
      <c r="F325" s="12">
        <f t="shared" si="58"/>
        <v>-8.7591240875914494E-2</v>
      </c>
      <c r="G325" s="3">
        <f t="shared" si="53"/>
        <v>0.30413625304136183</v>
      </c>
      <c r="H325" s="3">
        <f t="shared" si="54"/>
        <v>8.7591240875914494E-2</v>
      </c>
      <c r="I325" s="3">
        <f t="shared" si="55"/>
        <v>4.3795622644747317E-2</v>
      </c>
      <c r="J325" s="3">
        <f t="shared" si="50"/>
        <v>0.13138686352066181</v>
      </c>
      <c r="K325" s="3">
        <f t="shared" si="56"/>
        <v>-5.1837815568667178E-6</v>
      </c>
      <c r="L325" s="4">
        <f t="shared" si="59"/>
        <v>13.118551945241373</v>
      </c>
      <c r="M325" s="4">
        <v>13.118551945241373</v>
      </c>
    </row>
    <row r="326" spans="3:13">
      <c r="C326" s="6">
        <f t="shared" si="57"/>
        <v>32.300000000000189</v>
      </c>
      <c r="D326" s="6">
        <f t="shared" si="51"/>
        <v>82.300000000000182</v>
      </c>
      <c r="E326" s="6">
        <f t="shared" si="52"/>
        <v>32.300000000000189</v>
      </c>
      <c r="F326" s="12">
        <f t="shared" si="58"/>
        <v>-8.8699878493319229E-2</v>
      </c>
      <c r="G326" s="3">
        <f t="shared" si="53"/>
        <v>0.30376670716889359</v>
      </c>
      <c r="H326" s="3">
        <f t="shared" si="54"/>
        <v>8.8699878493319229E-2</v>
      </c>
      <c r="I326" s="3">
        <f t="shared" si="55"/>
        <v>4.4349941427024864E-2</v>
      </c>
      <c r="J326" s="3">
        <f t="shared" si="50"/>
        <v>0.13304981992034409</v>
      </c>
      <c r="K326" s="3">
        <f t="shared" si="56"/>
        <v>-5.2557794991692219E-6</v>
      </c>
      <c r="L326" s="4">
        <f t="shared" si="59"/>
        <v>13.124014291080915</v>
      </c>
      <c r="M326" s="4">
        <v>13.124014291080915</v>
      </c>
    </row>
    <row r="327" spans="3:13">
      <c r="C327" s="6">
        <f t="shared" si="57"/>
        <v>32.40000000000019</v>
      </c>
      <c r="D327" s="6">
        <f t="shared" si="51"/>
        <v>82.40000000000019</v>
      </c>
      <c r="E327" s="6">
        <f t="shared" si="52"/>
        <v>32.40000000000019</v>
      </c>
      <c r="F327" s="12">
        <f t="shared" si="58"/>
        <v>-8.9805825242720544E-2</v>
      </c>
      <c r="G327" s="3">
        <f t="shared" si="53"/>
        <v>0.30339805825242649</v>
      </c>
      <c r="H327" s="3">
        <f t="shared" si="54"/>
        <v>8.9805825242720544E-2</v>
      </c>
      <c r="I327" s="3">
        <f t="shared" si="55"/>
        <v>4.4902914776014879E-2</v>
      </c>
      <c r="J327" s="3">
        <f t="shared" si="50"/>
        <v>0.13470874001873542</v>
      </c>
      <c r="K327" s="3">
        <f t="shared" si="56"/>
        <v>-5.3277774712812143E-6</v>
      </c>
      <c r="L327" s="4">
        <f t="shared" si="59"/>
        <v>13.129395774036054</v>
      </c>
      <c r="M327" s="4">
        <v>13.129395774036054</v>
      </c>
    </row>
    <row r="328" spans="3:13">
      <c r="C328" s="6">
        <f t="shared" si="57"/>
        <v>32.500000000000192</v>
      </c>
      <c r="D328" s="6">
        <f t="shared" si="51"/>
        <v>82.500000000000199</v>
      </c>
      <c r="E328" s="6">
        <f t="shared" si="52"/>
        <v>32.500000000000192</v>
      </c>
      <c r="F328" s="12">
        <f t="shared" si="58"/>
        <v>-9.0909090909093021E-2</v>
      </c>
      <c r="G328" s="3">
        <f t="shared" si="53"/>
        <v>0.30303030303030232</v>
      </c>
      <c r="H328" s="3">
        <f t="shared" si="54"/>
        <v>9.0909090909093021E-2</v>
      </c>
      <c r="I328" s="3">
        <f t="shared" si="55"/>
        <v>4.5454547584176094E-2</v>
      </c>
      <c r="J328" s="3">
        <f t="shared" si="50"/>
        <v>0.1363636384932691</v>
      </c>
      <c r="K328" s="3">
        <f t="shared" si="56"/>
        <v>-5.3997754733414727E-6</v>
      </c>
      <c r="L328" s="4">
        <f t="shared" si="59"/>
        <v>13.134698580679967</v>
      </c>
      <c r="M328" s="4">
        <v>13.134698580679967</v>
      </c>
    </row>
    <row r="329" spans="3:13">
      <c r="C329" s="6">
        <f t="shared" si="57"/>
        <v>32.600000000000193</v>
      </c>
      <c r="D329" s="6">
        <f t="shared" si="51"/>
        <v>82.600000000000193</v>
      </c>
      <c r="E329" s="6">
        <f t="shared" si="52"/>
        <v>32.600000000000193</v>
      </c>
      <c r="F329" s="12">
        <f t="shared" si="58"/>
        <v>-9.2009685230026339E-2</v>
      </c>
      <c r="G329" s="3">
        <f t="shared" si="53"/>
        <v>0.30266343825665787</v>
      </c>
      <c r="H329" s="3">
        <f t="shared" si="54"/>
        <v>9.2009685230026339E-2</v>
      </c>
      <c r="I329" s="3">
        <f t="shared" si="55"/>
        <v>4.6004844720276286E-2</v>
      </c>
      <c r="J329" s="3">
        <f t="shared" si="50"/>
        <v>0.13801452995030261</v>
      </c>
      <c r="K329" s="3">
        <f t="shared" si="56"/>
        <v>-5.4717735054610195E-6</v>
      </c>
      <c r="L329" s="4">
        <f t="shared" si="59"/>
        <v>13.139924810640796</v>
      </c>
      <c r="M329" s="4">
        <v>13.139924810640796</v>
      </c>
    </row>
    <row r="330" spans="3:13">
      <c r="C330" s="6">
        <f t="shared" si="57"/>
        <v>32.700000000000195</v>
      </c>
      <c r="D330" s="6">
        <f t="shared" si="51"/>
        <v>82.700000000000188</v>
      </c>
      <c r="E330" s="6">
        <f t="shared" si="52"/>
        <v>32.700000000000195</v>
      </c>
      <c r="F330" s="12">
        <f t="shared" si="58"/>
        <v>-9.310761789601181E-2</v>
      </c>
      <c r="G330" s="3">
        <f t="shared" si="53"/>
        <v>0.3022974607013294</v>
      </c>
      <c r="H330" s="3">
        <f t="shared" si="54"/>
        <v>9.310761789601181E-2</v>
      </c>
      <c r="I330" s="3">
        <f t="shared" si="55"/>
        <v>4.6553811029535437E-2</v>
      </c>
      <c r="J330" s="3">
        <f t="shared" si="50"/>
        <v>0.13966142892554725</v>
      </c>
      <c r="K330" s="3">
        <f t="shared" si="56"/>
        <v>-5.5437715677786326E-6</v>
      </c>
      <c r="L330" s="4">
        <f t="shared" si="59"/>
        <v>13.145076481148401</v>
      </c>
      <c r="M330" s="4">
        <v>13.145076481148401</v>
      </c>
    </row>
    <row r="331" spans="3:13">
      <c r="C331" s="6">
        <f t="shared" si="57"/>
        <v>32.800000000000196</v>
      </c>
      <c r="D331" s="6">
        <f t="shared" si="51"/>
        <v>82.800000000000196</v>
      </c>
      <c r="E331" s="6">
        <f t="shared" si="52"/>
        <v>32.800000000000196</v>
      </c>
      <c r="F331" s="12">
        <f t="shared" si="58"/>
        <v>-9.4202898550726777E-2</v>
      </c>
      <c r="G331" s="3">
        <f t="shared" si="53"/>
        <v>0.30193236714975774</v>
      </c>
      <c r="H331" s="3">
        <f t="shared" si="54"/>
        <v>9.4202898550726777E-2</v>
      </c>
      <c r="I331" s="3">
        <f t="shared" si="55"/>
        <v>4.7101451333767905E-2</v>
      </c>
      <c r="J331" s="3">
        <f t="shared" si="50"/>
        <v>0.1413043498844947</v>
      </c>
      <c r="K331" s="3">
        <f t="shared" si="56"/>
        <v>-5.6157696603775786E-6</v>
      </c>
      <c r="L331" s="4">
        <f t="shared" si="59"/>
        <v>13.150155531287734</v>
      </c>
      <c r="M331" s="4">
        <v>13.150155531287734</v>
      </c>
    </row>
    <row r="332" spans="3:13">
      <c r="C332" s="6">
        <f t="shared" si="57"/>
        <v>32.900000000000198</v>
      </c>
      <c r="D332" s="6">
        <f t="shared" si="51"/>
        <v>82.900000000000205</v>
      </c>
      <c r="E332" s="6">
        <f t="shared" si="52"/>
        <v>32.900000000000198</v>
      </c>
      <c r="F332" s="12">
        <f t="shared" si="58"/>
        <v>-9.5295536791316984E-2</v>
      </c>
      <c r="G332" s="3">
        <f t="shared" si="53"/>
        <v>0.30156815440289431</v>
      </c>
      <c r="H332" s="3">
        <f t="shared" si="54"/>
        <v>9.5295536791316984E-2</v>
      </c>
      <c r="I332" s="3">
        <f t="shared" si="55"/>
        <v>4.7647770431523427E-2</v>
      </c>
      <c r="J332" s="3">
        <f t="shared" si="50"/>
        <v>0.1429433072228404</v>
      </c>
      <c r="K332" s="3">
        <f t="shared" si="56"/>
        <v>-5.6877677834521467E-6</v>
      </c>
      <c r="L332" s="4">
        <f t="shared" si="59"/>
        <v>13.155163825981283</v>
      </c>
      <c r="M332" s="4">
        <v>13.155163825981283</v>
      </c>
    </row>
    <row r="333" spans="3:13">
      <c r="C333" s="6">
        <f t="shared" si="57"/>
        <v>33.000000000000199</v>
      </c>
      <c r="D333" s="6">
        <f t="shared" si="51"/>
        <v>83.000000000000199</v>
      </c>
      <c r="E333" s="6">
        <f t="shared" si="52"/>
        <v>33.000000000000199</v>
      </c>
      <c r="F333" s="12">
        <f t="shared" si="58"/>
        <v>-9.6385542168676869E-2</v>
      </c>
      <c r="G333" s="3">
        <f t="shared" si="53"/>
        <v>0.30120481927710774</v>
      </c>
      <c r="H333" s="3">
        <f t="shared" si="54"/>
        <v>9.6385542168676869E-2</v>
      </c>
      <c r="I333" s="3">
        <f t="shared" si="55"/>
        <v>4.8192773098227282E-2</v>
      </c>
      <c r="J333" s="3">
        <f t="shared" si="50"/>
        <v>0.14457831526690415</v>
      </c>
      <c r="K333" s="3">
        <f t="shared" si="56"/>
        <v>-5.7597659370856036E-6</v>
      </c>
      <c r="L333" s="4">
        <f t="shared" si="59"/>
        <v>13.160103159721022</v>
      </c>
      <c r="M333" s="4">
        <v>13.160103159721022</v>
      </c>
    </row>
    <row r="334" spans="3:13">
      <c r="C334" s="6">
        <f t="shared" si="57"/>
        <v>33.1000000000002</v>
      </c>
      <c r="D334" s="6">
        <f t="shared" si="51"/>
        <v>83.100000000000193</v>
      </c>
      <c r="E334" s="6">
        <f t="shared" si="52"/>
        <v>33.1000000000002</v>
      </c>
      <c r="F334" s="12">
        <f t="shared" si="58"/>
        <v>-9.7472924187727822E-2</v>
      </c>
      <c r="G334" s="3">
        <f t="shared" si="53"/>
        <v>0.30084235860409075</v>
      </c>
      <c r="H334" s="3">
        <f t="shared" si="54"/>
        <v>9.7472924187727822E-2</v>
      </c>
      <c r="I334" s="3">
        <f t="shared" si="55"/>
        <v>4.8736464086319292E-2</v>
      </c>
      <c r="J334" s="3">
        <f t="shared" si="50"/>
        <v>0.14620938827404711</v>
      </c>
      <c r="K334" s="3">
        <f t="shared" si="56"/>
        <v>-5.8317641213889715E-6</v>
      </c>
      <c r="L334" s="4">
        <f t="shared" si="59"/>
        <v>13.164975260068539</v>
      </c>
      <c r="M334" s="4">
        <v>13.164975260068539</v>
      </c>
    </row>
    <row r="335" spans="3:13">
      <c r="C335" s="6">
        <f t="shared" si="57"/>
        <v>33.200000000000202</v>
      </c>
      <c r="D335" s="6">
        <f t="shared" si="51"/>
        <v>83.200000000000202</v>
      </c>
      <c r="E335" s="6">
        <f t="shared" si="52"/>
        <v>33.200000000000202</v>
      </c>
      <c r="F335" s="12">
        <f t="shared" si="58"/>
        <v>-9.8557692307694497E-2</v>
      </c>
      <c r="G335" s="3">
        <f t="shared" si="53"/>
        <v>0.3004807692307685</v>
      </c>
      <c r="H335" s="3">
        <f t="shared" si="54"/>
        <v>9.8557692307694497E-2</v>
      </c>
      <c r="I335" s="3">
        <f t="shared" si="55"/>
        <v>4.9278848125391926E-2</v>
      </c>
      <c r="J335" s="3">
        <f t="shared" si="50"/>
        <v>0.14783654043308642</v>
      </c>
      <c r="K335" s="3">
        <f t="shared" si="56"/>
        <v>-5.9037623365010283E-6</v>
      </c>
      <c r="L335" s="4">
        <f t="shared" si="59"/>
        <v>13.169781790940425</v>
      </c>
      <c r="M335" s="4">
        <v>13.169781790940425</v>
      </c>
    </row>
    <row r="336" spans="3:13">
      <c r="C336" s="6">
        <f t="shared" si="57"/>
        <v>33.300000000000203</v>
      </c>
      <c r="D336" s="6">
        <f t="shared" si="51"/>
        <v>83.30000000000021</v>
      </c>
      <c r="E336" s="6">
        <f t="shared" si="52"/>
        <v>33.300000000000203</v>
      </c>
      <c r="F336" s="12">
        <f t="shared" si="58"/>
        <v>-9.9639855942379132E-2</v>
      </c>
      <c r="G336" s="3">
        <f t="shared" si="53"/>
        <v>0.30012004801920694</v>
      </c>
      <c r="H336" s="3">
        <f t="shared" si="54"/>
        <v>9.9639855942379132E-2</v>
      </c>
      <c r="I336" s="3">
        <f t="shared" si="55"/>
        <v>4.9819929922327415E-2</v>
      </c>
      <c r="J336" s="3">
        <f t="shared" si="50"/>
        <v>0.14945978586470654</v>
      </c>
      <c r="K336" s="3">
        <f t="shared" si="56"/>
        <v>-5.975760582560552E-6</v>
      </c>
      <c r="L336" s="4">
        <f t="shared" si="59"/>
        <v>13.174524355694519</v>
      </c>
      <c r="M336" s="4">
        <v>13.174524355694519</v>
      </c>
    </row>
    <row r="337" spans="3:13">
      <c r="C337" s="6">
        <f t="shared" si="57"/>
        <v>33.400000000000205</v>
      </c>
      <c r="D337" s="6">
        <f t="shared" si="51"/>
        <v>83.400000000000205</v>
      </c>
      <c r="E337" s="6">
        <f t="shared" si="52"/>
        <v>33.400000000000205</v>
      </c>
      <c r="F337" s="12">
        <f t="shared" si="58"/>
        <v>-0.10071942446043386</v>
      </c>
      <c r="G337" s="3">
        <f t="shared" si="53"/>
        <v>0.29976019184652203</v>
      </c>
      <c r="H337" s="3">
        <f t="shared" si="54"/>
        <v>0.10071942446043386</v>
      </c>
      <c r="I337" s="3">
        <f t="shared" si="55"/>
        <v>5.0359714161433825E-2</v>
      </c>
      <c r="J337" s="3">
        <f t="shared" si="50"/>
        <v>0.15107913862186767</v>
      </c>
      <c r="K337" s="3">
        <f t="shared" si="56"/>
        <v>-6.0477588596785647E-6</v>
      </c>
      <c r="L337" s="4">
        <f t="shared" si="59"/>
        <v>13.179204500031341</v>
      </c>
      <c r="M337" s="4">
        <v>13.179204500031341</v>
      </c>
    </row>
    <row r="338" spans="3:13">
      <c r="C338" s="6">
        <f t="shared" si="57"/>
        <v>33.500000000000206</v>
      </c>
      <c r="D338" s="6">
        <f t="shared" si="51"/>
        <v>83.500000000000199</v>
      </c>
      <c r="E338" s="6">
        <f t="shared" si="52"/>
        <v>33.500000000000206</v>
      </c>
      <c r="F338" s="12">
        <f t="shared" si="58"/>
        <v>-0.10179640718563097</v>
      </c>
      <c r="G338" s="3">
        <f t="shared" si="53"/>
        <v>0.29940119760478973</v>
      </c>
      <c r="H338" s="3">
        <f t="shared" si="54"/>
        <v>0.10179640718563097</v>
      </c>
      <c r="I338" s="3">
        <f t="shared" si="55"/>
        <v>5.0898205504580157E-2</v>
      </c>
      <c r="J338" s="3">
        <f t="shared" si="50"/>
        <v>0.15269461269021112</v>
      </c>
      <c r="K338" s="3">
        <f t="shared" si="56"/>
        <v>-6.1197571679660889E-6</v>
      </c>
      <c r="L338" s="4">
        <f t="shared" si="59"/>
        <v>13.183823714723829</v>
      </c>
      <c r="M338" s="4">
        <v>13.183823714723829</v>
      </c>
    </row>
    <row r="339" spans="3:13">
      <c r="C339" s="6">
        <f t="shared" si="57"/>
        <v>33.600000000000207</v>
      </c>
      <c r="D339" s="6">
        <f t="shared" si="51"/>
        <v>83.600000000000207</v>
      </c>
      <c r="E339" s="6">
        <f t="shared" si="52"/>
        <v>33.600000000000207</v>
      </c>
      <c r="F339" s="12">
        <f t="shared" si="58"/>
        <v>-0.10287081339713142</v>
      </c>
      <c r="G339" s="3">
        <f t="shared" si="53"/>
        <v>0.29904306220095622</v>
      </c>
      <c r="H339" s="3">
        <f t="shared" si="54"/>
        <v>0.10287081339713142</v>
      </c>
      <c r="I339" s="3">
        <f t="shared" si="55"/>
        <v>5.1435408591330535E-2</v>
      </c>
      <c r="J339" s="3">
        <f t="shared" si="50"/>
        <v>0.15430622198846194</v>
      </c>
      <c r="K339" s="3">
        <f t="shared" si="56"/>
        <v>-6.191755507589658E-6</v>
      </c>
      <c r="L339" s="4">
        <f t="shared" si="59"/>
        <v>13.188383438187424</v>
      </c>
      <c r="M339" s="4">
        <v>13.188383438187424</v>
      </c>
    </row>
    <row r="340" spans="3:13">
      <c r="C340" s="6">
        <f t="shared" si="57"/>
        <v>33.700000000000209</v>
      </c>
      <c r="D340" s="6">
        <f t="shared" si="51"/>
        <v>83.700000000000216</v>
      </c>
      <c r="E340" s="6">
        <f t="shared" si="52"/>
        <v>33.700000000000209</v>
      </c>
      <c r="F340" s="12">
        <f t="shared" si="58"/>
        <v>-0.10394265232975133</v>
      </c>
      <c r="G340" s="3">
        <f t="shared" si="53"/>
        <v>0.29868578255674955</v>
      </c>
      <c r="H340" s="3">
        <f t="shared" si="54"/>
        <v>0.10394265232975133</v>
      </c>
      <c r="I340" s="3">
        <f t="shared" si="55"/>
        <v>5.1971328039077419E-2</v>
      </c>
      <c r="J340" s="3">
        <f t="shared" si="50"/>
        <v>0.15591398036882875</v>
      </c>
      <c r="K340" s="3">
        <f t="shared" si="56"/>
        <v>-6.2637538786325386E-6</v>
      </c>
      <c r="L340" s="4">
        <f t="shared" si="59"/>
        <v>13.192885058901592</v>
      </c>
      <c r="M340" s="4">
        <v>13.192885058901592</v>
      </c>
    </row>
    <row r="341" spans="3:13">
      <c r="C341" s="6">
        <f t="shared" si="57"/>
        <v>33.80000000000021</v>
      </c>
      <c r="D341" s="6">
        <f t="shared" si="51"/>
        <v>83.80000000000021</v>
      </c>
      <c r="E341" s="6">
        <f t="shared" si="52"/>
        <v>33.80000000000021</v>
      </c>
      <c r="F341" s="12">
        <f t="shared" si="58"/>
        <v>-0.10501193317422659</v>
      </c>
      <c r="G341" s="3">
        <f t="shared" si="53"/>
        <v>0.29832935560859114</v>
      </c>
      <c r="H341" s="3">
        <f t="shared" si="54"/>
        <v>0.10501193317422659</v>
      </c>
      <c r="I341" s="3">
        <f t="shared" si="55"/>
        <v>5.2505968443173873E-2</v>
      </c>
      <c r="J341" s="3">
        <f t="shared" si="50"/>
        <v>0.15751790161740048</v>
      </c>
      <c r="K341" s="3">
        <f t="shared" si="56"/>
        <v>-6.3357522812057532E-6</v>
      </c>
      <c r="L341" s="4">
        <f t="shared" si="59"/>
        <v>13.197329917692949</v>
      </c>
      <c r="M341" s="4">
        <v>13.197329917692949</v>
      </c>
    </row>
    <row r="342" spans="3:13">
      <c r="C342" s="6">
        <f t="shared" si="57"/>
        <v>33.900000000000212</v>
      </c>
      <c r="D342" s="6">
        <f t="shared" si="51"/>
        <v>83.900000000000205</v>
      </c>
      <c r="E342" s="6">
        <f t="shared" si="52"/>
        <v>33.900000000000212</v>
      </c>
      <c r="F342" s="12">
        <f t="shared" si="58"/>
        <v>-0.10607866507747545</v>
      </c>
      <c r="G342" s="3">
        <f t="shared" si="53"/>
        <v>0.29797377830750821</v>
      </c>
      <c r="H342" s="3">
        <f t="shared" si="54"/>
        <v>0.10607866507747545</v>
      </c>
      <c r="I342" s="3">
        <f t="shared" si="55"/>
        <v>5.3039334377064783E-2</v>
      </c>
      <c r="J342" s="3">
        <f t="shared" si="50"/>
        <v>0.15911799945454022</v>
      </c>
      <c r="K342" s="3">
        <f t="shared" si="56"/>
        <v>-6.4077507155035907E-6</v>
      </c>
      <c r="L342" s="4">
        <f t="shared" si="59"/>
        <v>13.201719309889407</v>
      </c>
      <c r="M342" s="4">
        <v>13.201719309889407</v>
      </c>
    </row>
    <row r="343" spans="3:13">
      <c r="C343" s="6">
        <f t="shared" si="57"/>
        <v>34.000000000000213</v>
      </c>
      <c r="D343" s="6">
        <f t="shared" si="51"/>
        <v>84.000000000000213</v>
      </c>
      <c r="E343" s="6">
        <f t="shared" si="52"/>
        <v>34.000000000000213</v>
      </c>
      <c r="F343" s="12">
        <f t="shared" si="58"/>
        <v>-0.10714285714285941</v>
      </c>
      <c r="G343" s="3">
        <f t="shared" si="53"/>
        <v>0.29761904761904684</v>
      </c>
      <c r="H343" s="3">
        <f t="shared" si="54"/>
        <v>0.10714285714285941</v>
      </c>
      <c r="I343" s="3">
        <f t="shared" si="55"/>
        <v>5.3571430392417331E-2</v>
      </c>
      <c r="J343" s="3">
        <f t="shared" si="50"/>
        <v>0.16071428753527675</v>
      </c>
      <c r="K343" s="3">
        <f t="shared" si="56"/>
        <v>-6.4797491816093178E-6</v>
      </c>
      <c r="L343" s="4">
        <f t="shared" si="59"/>
        <v>13.206054487353946</v>
      </c>
      <c r="M343" s="4">
        <v>13.206054487353946</v>
      </c>
    </row>
    <row r="344" spans="3:13">
      <c r="C344" s="6">
        <f t="shared" si="57"/>
        <v>34.100000000000215</v>
      </c>
      <c r="D344" s="6">
        <f t="shared" si="51"/>
        <v>84.100000000000222</v>
      </c>
      <c r="E344" s="6">
        <f t="shared" si="52"/>
        <v>34.100000000000215</v>
      </c>
      <c r="F344" s="12">
        <f t="shared" si="58"/>
        <v>-0.10820451843044222</v>
      </c>
      <c r="G344" s="3">
        <f t="shared" si="53"/>
        <v>0.29726516052318591</v>
      </c>
      <c r="H344" s="3">
        <f t="shared" si="54"/>
        <v>0.10820451843044222</v>
      </c>
      <c r="I344" s="3">
        <f t="shared" si="55"/>
        <v>5.4102261019250385E-2</v>
      </c>
      <c r="J344" s="3">
        <f t="shared" si="50"/>
        <v>0.1623067794496926</v>
      </c>
      <c r="K344" s="3">
        <f t="shared" si="56"/>
        <v>-6.5517476796062013E-6</v>
      </c>
      <c r="L344" s="4">
        <f t="shared" si="59"/>
        <v>13.210336660406027</v>
      </c>
      <c r="M344" s="4">
        <v>13.210336660406027</v>
      </c>
    </row>
    <row r="345" spans="3:13">
      <c r="C345" s="6">
        <f t="shared" si="57"/>
        <v>34.200000000000216</v>
      </c>
      <c r="D345" s="6">
        <f t="shared" si="51"/>
        <v>84.200000000000216</v>
      </c>
      <c r="E345" s="6">
        <f t="shared" si="52"/>
        <v>34.200000000000216</v>
      </c>
      <c r="F345" s="12">
        <f t="shared" si="58"/>
        <v>-0.10926365795724693</v>
      </c>
      <c r="G345" s="3">
        <f t="shared" si="53"/>
        <v>0.29691211401425099</v>
      </c>
      <c r="H345" s="3">
        <f t="shared" si="54"/>
        <v>0.10926365795724693</v>
      </c>
      <c r="I345" s="3">
        <f t="shared" si="55"/>
        <v>5.4631830766063053E-2</v>
      </c>
      <c r="J345" s="3">
        <f t="shared" si="50"/>
        <v>0.16389548872331</v>
      </c>
      <c r="K345" s="3">
        <f t="shared" si="56"/>
        <v>-6.6237462096885302E-6</v>
      </c>
      <c r="L345" s="4">
        <f t="shared" si="59"/>
        <v>13.214566999637999</v>
      </c>
      <c r="M345" s="4">
        <v>13.214566999637999</v>
      </c>
    </row>
    <row r="346" spans="3:13">
      <c r="C346" s="6">
        <f t="shared" si="57"/>
        <v>34.300000000000217</v>
      </c>
      <c r="D346" s="6">
        <f t="shared" si="51"/>
        <v>84.30000000000021</v>
      </c>
      <c r="E346" s="6">
        <f t="shared" si="52"/>
        <v>34.300000000000217</v>
      </c>
      <c r="F346" s="12">
        <f t="shared" si="58"/>
        <v>-0.11032028469751121</v>
      </c>
      <c r="G346" s="3">
        <f t="shared" si="53"/>
        <v>0.29655990510082963</v>
      </c>
      <c r="H346" s="3">
        <f t="shared" si="54"/>
        <v>0.11032028469751121</v>
      </c>
      <c r="I346" s="3">
        <f t="shared" si="55"/>
        <v>5.5160144119962264E-2</v>
      </c>
      <c r="J346" s="3">
        <f t="shared" si="50"/>
        <v>0.16548042881747346</v>
      </c>
      <c r="K346" s="3">
        <f t="shared" si="56"/>
        <v>-6.6957447719395713E-6</v>
      </c>
      <c r="L346" s="4">
        <f t="shared" si="59"/>
        <v>13.21874663763332</v>
      </c>
      <c r="M346" s="4">
        <v>13.21874663763332</v>
      </c>
    </row>
    <row r="347" spans="3:13">
      <c r="C347" s="6">
        <f t="shared" si="57"/>
        <v>34.400000000000219</v>
      </c>
      <c r="D347" s="6">
        <f t="shared" si="51"/>
        <v>84.400000000000219</v>
      </c>
      <c r="E347" s="6">
        <f t="shared" si="52"/>
        <v>34.400000000000219</v>
      </c>
      <c r="F347" s="12">
        <f t="shared" si="58"/>
        <v>-0.11137440758294069</v>
      </c>
      <c r="G347" s="3">
        <f t="shared" si="53"/>
        <v>0.29620853080568643</v>
      </c>
      <c r="H347" s="3">
        <f t="shared" si="54"/>
        <v>0.11137440758294069</v>
      </c>
      <c r="I347" s="3">
        <f t="shared" si="55"/>
        <v>5.5687205546789471E-2</v>
      </c>
      <c r="J347" s="3">
        <f t="shared" si="50"/>
        <v>0.16706161312973017</v>
      </c>
      <c r="K347" s="3">
        <f t="shared" si="56"/>
        <v>-6.7677433664981024E-6</v>
      </c>
      <c r="L347" s="4">
        <f t="shared" si="59"/>
        <v>13.222876670592873</v>
      </c>
      <c r="M347" s="4">
        <v>13.222876670592873</v>
      </c>
    </row>
    <row r="348" spans="3:13">
      <c r="C348" s="6">
        <f t="shared" si="57"/>
        <v>34.50000000000022</v>
      </c>
      <c r="D348" s="6">
        <f t="shared" si="51"/>
        <v>84.500000000000227</v>
      </c>
      <c r="E348" s="6">
        <f t="shared" si="52"/>
        <v>34.50000000000022</v>
      </c>
      <c r="F348" s="12">
        <f t="shared" si="58"/>
        <v>-0.11242603550296089</v>
      </c>
      <c r="G348" s="3">
        <f t="shared" si="53"/>
        <v>0.29585798816567965</v>
      </c>
      <c r="H348" s="3">
        <f t="shared" si="54"/>
        <v>0.11242603550296089</v>
      </c>
      <c r="I348" s="3">
        <f t="shared" si="55"/>
        <v>5.6213019491246505E-2</v>
      </c>
      <c r="J348" s="3">
        <f t="shared" si="50"/>
        <v>0.16863905499420739</v>
      </c>
      <c r="K348" s="3">
        <f t="shared" si="56"/>
        <v>-6.8397419935029014E-6</v>
      </c>
      <c r="L348" s="4">
        <f t="shared" si="59"/>
        <v>13.226958159875247</v>
      </c>
      <c r="M348" s="4">
        <v>13.226958159875247</v>
      </c>
    </row>
    <row r="349" spans="3:13">
      <c r="C349" s="6">
        <f t="shared" si="57"/>
        <v>34.600000000000222</v>
      </c>
      <c r="D349" s="6">
        <f t="shared" si="51"/>
        <v>84.600000000000222</v>
      </c>
      <c r="E349" s="6">
        <f t="shared" si="52"/>
        <v>34.600000000000222</v>
      </c>
      <c r="F349" s="12">
        <f t="shared" si="58"/>
        <v>-0.11347517730496687</v>
      </c>
      <c r="G349" s="3">
        <f t="shared" si="53"/>
        <v>0.29550827423167769</v>
      </c>
      <c r="H349" s="3">
        <f t="shared" si="54"/>
        <v>0.11347517730496687</v>
      </c>
      <c r="I349" s="3">
        <f t="shared" si="55"/>
        <v>5.6737590377020447E-2</v>
      </c>
      <c r="J349" s="3">
        <f t="shared" si="50"/>
        <v>0.17021276768198731</v>
      </c>
      <c r="K349" s="3">
        <f t="shared" si="56"/>
        <v>-6.9117406530372349E-6</v>
      </c>
      <c r="L349" s="4">
        <f t="shared" si="59"/>
        <v>13.230992133456358</v>
      </c>
      <c r="M349" s="4">
        <v>13.230992133456358</v>
      </c>
    </row>
    <row r="350" spans="3:13">
      <c r="C350" s="6">
        <f t="shared" si="57"/>
        <v>34.700000000000223</v>
      </c>
      <c r="D350" s="6">
        <f t="shared" si="51"/>
        <v>84.700000000000216</v>
      </c>
      <c r="E350" s="6">
        <f t="shared" si="52"/>
        <v>34.700000000000223</v>
      </c>
      <c r="F350" s="12">
        <f t="shared" si="58"/>
        <v>-0.11452184179457141</v>
      </c>
      <c r="G350" s="3">
        <f t="shared" si="53"/>
        <v>0.29515938606847625</v>
      </c>
      <c r="H350" s="3">
        <f t="shared" si="54"/>
        <v>0.11452184179457141</v>
      </c>
      <c r="I350" s="3">
        <f t="shared" si="55"/>
        <v>5.7260922606907676E-2</v>
      </c>
      <c r="J350" s="3">
        <f t="shared" si="50"/>
        <v>0.17178276440147908</v>
      </c>
      <c r="K350" s="3">
        <f t="shared" si="56"/>
        <v>-6.9837393452676366E-6</v>
      </c>
      <c r="L350" s="4">
        <f t="shared" si="59"/>
        <v>13.234979587313427</v>
      </c>
      <c r="M350" s="4">
        <v>13.234979587313427</v>
      </c>
    </row>
    <row r="351" spans="3:13">
      <c r="C351" s="6">
        <f t="shared" si="57"/>
        <v>34.800000000000225</v>
      </c>
      <c r="D351" s="6">
        <f t="shared" si="51"/>
        <v>84.800000000000225</v>
      </c>
      <c r="E351" s="6">
        <f t="shared" si="52"/>
        <v>34.800000000000225</v>
      </c>
      <c r="F351" s="12">
        <f t="shared" si="58"/>
        <v>-0.1155660377358514</v>
      </c>
      <c r="G351" s="3">
        <f t="shared" si="53"/>
        <v>0.29481132075471622</v>
      </c>
      <c r="H351" s="3">
        <f t="shared" si="54"/>
        <v>0.1155660377358514</v>
      </c>
      <c r="I351" s="3">
        <f t="shared" si="55"/>
        <v>5.7783020562937021E-2</v>
      </c>
      <c r="J351" s="3">
        <f t="shared" si="50"/>
        <v>0.17334905829878844</v>
      </c>
      <c r="K351" s="3">
        <f t="shared" si="56"/>
        <v>-7.0557380702773731E-6</v>
      </c>
      <c r="L351" s="4">
        <f t="shared" si="59"/>
        <v>13.238921486738013</v>
      </c>
      <c r="M351" s="4">
        <v>13.238921486738013</v>
      </c>
    </row>
    <row r="352" spans="3:13">
      <c r="C352" s="6">
        <f t="shared" si="57"/>
        <v>34.900000000000226</v>
      </c>
      <c r="D352" s="6">
        <f t="shared" si="51"/>
        <v>84.900000000000233</v>
      </c>
      <c r="E352" s="6">
        <f t="shared" si="52"/>
        <v>34.900000000000226</v>
      </c>
      <c r="F352" s="12">
        <f t="shared" si="58"/>
        <v>-0.11660777385159245</v>
      </c>
      <c r="G352" s="3">
        <f t="shared" si="53"/>
        <v>0.2944640753828025</v>
      </c>
      <c r="H352" s="3">
        <f t="shared" si="54"/>
        <v>0.11660777385159245</v>
      </c>
      <c r="I352" s="3">
        <f t="shared" si="55"/>
        <v>5.8303888606492049E-2</v>
      </c>
      <c r="J352" s="3">
        <f t="shared" si="50"/>
        <v>0.17491166245808448</v>
      </c>
      <c r="K352" s="3">
        <f t="shared" si="56"/>
        <v>-7.1277368282329778E-6</v>
      </c>
      <c r="L352" s="4">
        <f t="shared" si="59"/>
        <v>13.242818767582348</v>
      </c>
      <c r="M352" s="4">
        <v>13.242818767582348</v>
      </c>
    </row>
    <row r="353" spans="3:13">
      <c r="C353" s="6">
        <f t="shared" si="57"/>
        <v>35.000000000000227</v>
      </c>
      <c r="D353" s="6">
        <f t="shared" si="51"/>
        <v>85.000000000000227</v>
      </c>
      <c r="E353" s="6">
        <f t="shared" si="52"/>
        <v>35.000000000000227</v>
      </c>
      <c r="F353" s="12">
        <f t="shared" si="58"/>
        <v>-0.11764705882353177</v>
      </c>
      <c r="G353" s="3">
        <f t="shared" si="53"/>
        <v>0.29411764705882276</v>
      </c>
      <c r="H353" s="3">
        <f t="shared" si="54"/>
        <v>0.11764705882353177</v>
      </c>
      <c r="I353" s="3">
        <f t="shared" si="55"/>
        <v>5.882353107843253E-2</v>
      </c>
      <c r="J353" s="3">
        <f t="shared" si="50"/>
        <v>0.17647058990196429</v>
      </c>
      <c r="K353" s="3">
        <f t="shared" si="56"/>
        <v>-7.1997356192177175E-6</v>
      </c>
      <c r="L353" s="4">
        <f t="shared" si="59"/>
        <v>13.246672337443067</v>
      </c>
      <c r="M353" s="4">
        <v>13.246672337443067</v>
      </c>
    </row>
    <row r="354" spans="3:13">
      <c r="C354" s="6">
        <f t="shared" si="57"/>
        <v>35.100000000000229</v>
      </c>
      <c r="D354" s="6">
        <f t="shared" si="51"/>
        <v>85.100000000000222</v>
      </c>
      <c r="E354" s="6">
        <f t="shared" si="52"/>
        <v>35.100000000000229</v>
      </c>
      <c r="F354" s="12">
        <f t="shared" si="58"/>
        <v>-0.11868390129259933</v>
      </c>
      <c r="G354" s="3">
        <f t="shared" si="53"/>
        <v>0.2937720329024669</v>
      </c>
      <c r="H354" s="3">
        <f t="shared" si="54"/>
        <v>0.11868390129259933</v>
      </c>
      <c r="I354" s="3">
        <f t="shared" si="55"/>
        <v>5.9341952299214941E-2</v>
      </c>
      <c r="J354" s="3">
        <f t="shared" si="50"/>
        <v>0.17802585359181428</v>
      </c>
      <c r="K354" s="3">
        <f t="shared" si="56"/>
        <v>-7.2717344434258813E-6</v>
      </c>
      <c r="L354" s="4">
        <f t="shared" si="59"/>
        <v>13.250483076786036</v>
      </c>
      <c r="M354" s="4">
        <v>13.250483076786036</v>
      </c>
    </row>
    <row r="355" spans="3:13">
      <c r="C355" s="6">
        <f t="shared" si="57"/>
        <v>35.20000000000023</v>
      </c>
      <c r="D355" s="6">
        <f t="shared" si="51"/>
        <v>85.20000000000023</v>
      </c>
      <c r="E355" s="6">
        <f t="shared" si="52"/>
        <v>35.20000000000023</v>
      </c>
      <c r="F355" s="12">
        <f t="shared" si="58"/>
        <v>-0.11971830985915731</v>
      </c>
      <c r="G355" s="3">
        <f t="shared" si="53"/>
        <v>0.29342723004694754</v>
      </c>
      <c r="H355" s="3">
        <f t="shared" si="54"/>
        <v>0.11971830985915731</v>
      </c>
      <c r="I355" s="3">
        <f t="shared" si="55"/>
        <v>5.9859156569012188E-2</v>
      </c>
      <c r="J355" s="3">
        <f t="shared" si="50"/>
        <v>0.17957746642816949</v>
      </c>
      <c r="K355" s="3">
        <f t="shared" si="56"/>
        <v>-7.3437333008852246E-6</v>
      </c>
      <c r="L355" s="4">
        <f t="shared" si="59"/>
        <v>13.254251840015753</v>
      </c>
      <c r="M355" s="4">
        <v>13.254251840015753</v>
      </c>
    </row>
    <row r="356" spans="3:13">
      <c r="C356" s="6">
        <f t="shared" si="57"/>
        <v>35.300000000000232</v>
      </c>
      <c r="D356" s="6">
        <f t="shared" si="51"/>
        <v>85.300000000000239</v>
      </c>
      <c r="E356" s="6">
        <f t="shared" si="52"/>
        <v>35.300000000000232</v>
      </c>
      <c r="F356" s="12">
        <f t="shared" si="58"/>
        <v>-0.12075029308323802</v>
      </c>
      <c r="G356" s="3">
        <f t="shared" si="53"/>
        <v>0.29308323563892064</v>
      </c>
      <c r="H356" s="3">
        <f t="shared" si="54"/>
        <v>0.12075029308323802</v>
      </c>
      <c r="I356" s="3">
        <f t="shared" si="55"/>
        <v>6.0375148167832585E-2</v>
      </c>
      <c r="J356" s="3">
        <f t="shared" si="50"/>
        <v>0.18112544125107061</v>
      </c>
      <c r="K356" s="3">
        <f t="shared" si="56"/>
        <v>-7.4157321917900365E-6</v>
      </c>
      <c r="L356" s="4">
        <f t="shared" si="59"/>
        <v>13.257979456492601</v>
      </c>
      <c r="M356" s="4">
        <v>13.257979456492601</v>
      </c>
    </row>
    <row r="357" spans="3:13">
      <c r="C357" s="6">
        <f t="shared" si="57"/>
        <v>35.400000000000233</v>
      </c>
      <c r="D357" s="6">
        <f t="shared" si="51"/>
        <v>85.400000000000233</v>
      </c>
      <c r="E357" s="6">
        <f t="shared" si="52"/>
        <v>35.400000000000233</v>
      </c>
      <c r="F357" s="12">
        <f t="shared" si="58"/>
        <v>-0.12177985948477991</v>
      </c>
      <c r="G357" s="3">
        <f t="shared" si="53"/>
        <v>0.29274004683840671</v>
      </c>
      <c r="H357" s="3">
        <f t="shared" si="54"/>
        <v>0.12177985948477991</v>
      </c>
      <c r="I357" s="3">
        <f t="shared" si="55"/>
        <v>6.0889931355637805E-2</v>
      </c>
      <c r="J357" s="3">
        <f t="shared" si="50"/>
        <v>0.18266979084041773</v>
      </c>
      <c r="K357" s="3">
        <f t="shared" si="56"/>
        <v>-7.4877311162513394E-6</v>
      </c>
      <c r="L357" s="4">
        <f t="shared" si="59"/>
        <v>13.261666731500936</v>
      </c>
      <c r="M357" s="4">
        <v>13.261666731500936</v>
      </c>
    </row>
    <row r="358" spans="3:13">
      <c r="C358" s="6">
        <f t="shared" si="57"/>
        <v>35.500000000000234</v>
      </c>
      <c r="D358" s="6">
        <f t="shared" si="51"/>
        <v>85.500000000000227</v>
      </c>
      <c r="E358" s="6">
        <f t="shared" si="52"/>
        <v>35.500000000000234</v>
      </c>
      <c r="F358" s="12">
        <f t="shared" si="58"/>
        <v>-0.12280701754386207</v>
      </c>
      <c r="G358" s="3">
        <f t="shared" si="53"/>
        <v>0.29239766081871266</v>
      </c>
      <c r="H358" s="3">
        <f t="shared" si="54"/>
        <v>0.12280701754386207</v>
      </c>
      <c r="I358" s="3">
        <f t="shared" si="55"/>
        <v>6.140351037246012E-2</v>
      </c>
      <c r="J358" s="3">
        <f t="shared" si="50"/>
        <v>0.1842105279163222</v>
      </c>
      <c r="K358" s="3">
        <f t="shared" si="56"/>
        <v>-7.5597300743801554E-6</v>
      </c>
      <c r="L358" s="4">
        <f t="shared" si="59"/>
        <v>13.26531444717086</v>
      </c>
      <c r="M358" s="4">
        <v>13.26531444717086</v>
      </c>
    </row>
    <row r="359" spans="3:13">
      <c r="C359" s="6">
        <f t="shared" si="57"/>
        <v>35.600000000000236</v>
      </c>
      <c r="D359" s="6">
        <f t="shared" si="51"/>
        <v>85.600000000000236</v>
      </c>
      <c r="E359" s="6">
        <f t="shared" si="52"/>
        <v>35.600000000000236</v>
      </c>
      <c r="F359" s="12">
        <f t="shared" si="58"/>
        <v>-0.12383177570093699</v>
      </c>
      <c r="G359" s="3">
        <f t="shared" si="53"/>
        <v>0.29205607476635431</v>
      </c>
      <c r="H359" s="3">
        <f t="shared" si="54"/>
        <v>0.12383177570093699</v>
      </c>
      <c r="I359" s="3">
        <f t="shared" si="55"/>
        <v>6.1915889438518792E-2</v>
      </c>
      <c r="J359" s="3">
        <f t="shared" si="50"/>
        <v>0.18574766513945579</v>
      </c>
      <c r="K359" s="3">
        <f t="shared" si="56"/>
        <v>-7.631729066287507E-6</v>
      </c>
      <c r="L359" s="4">
        <f t="shared" si="59"/>
        <v>13.26892336335631</v>
      </c>
      <c r="M359" s="4">
        <v>13.26892336335631</v>
      </c>
    </row>
    <row r="360" spans="3:13">
      <c r="C360" s="6">
        <f t="shared" si="57"/>
        <v>35.700000000000237</v>
      </c>
      <c r="D360" s="6">
        <f t="shared" si="51"/>
        <v>85.700000000000244</v>
      </c>
      <c r="E360" s="6">
        <f t="shared" si="52"/>
        <v>35.700000000000237</v>
      </c>
      <c r="F360" s="12">
        <f t="shared" si="58"/>
        <v>-0.12485414235706192</v>
      </c>
      <c r="G360" s="3">
        <f t="shared" si="53"/>
        <v>0.29171528588097934</v>
      </c>
      <c r="H360" s="3">
        <f t="shared" si="54"/>
        <v>0.12485414235706192</v>
      </c>
      <c r="I360" s="3">
        <f t="shared" si="55"/>
        <v>6.2427072754335719E-2</v>
      </c>
      <c r="J360" s="3">
        <f t="shared" si="50"/>
        <v>0.18728121511139764</v>
      </c>
      <c r="K360" s="3">
        <f t="shared" si="56"/>
        <v>-7.7037280921399276E-6</v>
      </c>
      <c r="L360" s="4">
        <f t="shared" si="59"/>
        <v>13.272494218471902</v>
      </c>
      <c r="M360" s="4">
        <v>13.272494218471902</v>
      </c>
    </row>
    <row r="361" spans="3:13">
      <c r="C361" s="6">
        <f t="shared" si="57"/>
        <v>35.800000000000239</v>
      </c>
      <c r="D361" s="6">
        <f t="shared" si="51"/>
        <v>85.800000000000239</v>
      </c>
      <c r="E361" s="6">
        <f t="shared" si="52"/>
        <v>35.800000000000239</v>
      </c>
      <c r="F361" s="12">
        <f t="shared" si="58"/>
        <v>-0.1258741258741283</v>
      </c>
      <c r="G361" s="3">
        <f t="shared" si="53"/>
        <v>0.29137529137529056</v>
      </c>
      <c r="H361" s="3">
        <f t="shared" si="54"/>
        <v>0.1258741258741283</v>
      </c>
      <c r="I361" s="3">
        <f t="shared" si="55"/>
        <v>6.293706450085014E-2</v>
      </c>
      <c r="J361" s="3">
        <f t="shared" si="50"/>
        <v>0.18881119037497845</v>
      </c>
      <c r="K361" s="3">
        <f t="shared" si="56"/>
        <v>-7.7757271520206839E-6</v>
      </c>
      <c r="L361" s="4">
        <f t="shared" si="59"/>
        <v>13.276027730290879</v>
      </c>
      <c r="M361" s="4">
        <v>13.276027730290879</v>
      </c>
    </row>
    <row r="362" spans="3:13">
      <c r="C362" s="6">
        <f t="shared" si="57"/>
        <v>35.90000000000024</v>
      </c>
      <c r="D362" s="6">
        <f t="shared" si="51"/>
        <v>85.900000000000233</v>
      </c>
      <c r="E362" s="6">
        <f t="shared" si="52"/>
        <v>35.90000000000024</v>
      </c>
      <c r="F362" s="12">
        <f t="shared" si="58"/>
        <v>-0.12689173457508976</v>
      </c>
      <c r="G362" s="3">
        <f t="shared" si="53"/>
        <v>0.29103608847497009</v>
      </c>
      <c r="H362" s="3">
        <f t="shared" si="54"/>
        <v>0.12689173457508976</v>
      </c>
      <c r="I362" s="3">
        <f t="shared" si="55"/>
        <v>6.3445868839532626E-2</v>
      </c>
      <c r="J362" s="3">
        <f t="shared" si="50"/>
        <v>0.19033760341462239</v>
      </c>
      <c r="K362" s="3">
        <f t="shared" si="56"/>
        <v>-7.8477262460963093E-6</v>
      </c>
      <c r="L362" s="4">
        <f t="shared" si="59"/>
        <v>13.279524596706251</v>
      </c>
      <c r="M362" s="4">
        <v>13.279524596706251</v>
      </c>
    </row>
    <row r="363" spans="3:13">
      <c r="C363" s="6">
        <f t="shared" si="57"/>
        <v>36.000000000000242</v>
      </c>
      <c r="D363" s="6">
        <f t="shared" si="51"/>
        <v>86.000000000000242</v>
      </c>
      <c r="E363" s="6">
        <f t="shared" si="52"/>
        <v>36.000000000000242</v>
      </c>
      <c r="F363" s="12">
        <f t="shared" si="58"/>
        <v>-0.12790697674418849</v>
      </c>
      <c r="G363" s="3">
        <f t="shared" si="53"/>
        <v>0.29069767441860384</v>
      </c>
      <c r="H363" s="3">
        <f t="shared" si="54"/>
        <v>0.12790697674418849</v>
      </c>
      <c r="I363" s="3">
        <f t="shared" si="55"/>
        <v>6.395348991249826E-2</v>
      </c>
      <c r="J363" s="3">
        <f t="shared" si="50"/>
        <v>0.19186046665668677</v>
      </c>
      <c r="K363" s="3">
        <f t="shared" si="56"/>
        <v>-7.9197253744500706E-6</v>
      </c>
      <c r="L363" s="4">
        <f t="shared" si="59"/>
        <v>13.282985496457199</v>
      </c>
      <c r="M363" s="4">
        <v>13.282985496457199</v>
      </c>
    </row>
    <row r="364" spans="3:13">
      <c r="C364" s="6">
        <f t="shared" si="57"/>
        <v>36.100000000000243</v>
      </c>
      <c r="D364" s="6">
        <f t="shared" si="51"/>
        <v>86.10000000000025</v>
      </c>
      <c r="E364" s="6">
        <f t="shared" si="52"/>
        <v>36.100000000000243</v>
      </c>
      <c r="F364" s="12">
        <f t="shared" si="58"/>
        <v>-0.12891986062718014</v>
      </c>
      <c r="G364" s="3">
        <f t="shared" si="53"/>
        <v>0.2903600464576066</v>
      </c>
      <c r="H364" s="3">
        <f t="shared" si="54"/>
        <v>0.12891986062718014</v>
      </c>
      <c r="I364" s="3">
        <f t="shared" si="55"/>
        <v>6.4459931842619084E-2</v>
      </c>
      <c r="J364" s="3">
        <f t="shared" si="50"/>
        <v>0.19337979246979922</v>
      </c>
      <c r="K364" s="3">
        <f t="shared" si="56"/>
        <v>-7.9917245372207457E-6</v>
      </c>
      <c r="L364" s="4">
        <f t="shared" si="59"/>
        <v>13.286411089822602</v>
      </c>
      <c r="M364" s="4">
        <v>13.286411089822602</v>
      </c>
    </row>
    <row r="365" spans="3:13">
      <c r="C365" s="6">
        <f t="shared" si="57"/>
        <v>36.200000000000244</v>
      </c>
      <c r="D365" s="6">
        <f t="shared" si="51"/>
        <v>86.200000000000244</v>
      </c>
      <c r="E365" s="6">
        <f t="shared" si="52"/>
        <v>36.200000000000244</v>
      </c>
      <c r="F365" s="12">
        <f t="shared" si="58"/>
        <v>-0.12993039443155699</v>
      </c>
      <c r="G365" s="3">
        <f t="shared" si="53"/>
        <v>0.29002320185614766</v>
      </c>
      <c r="H365" s="3">
        <f t="shared" si="54"/>
        <v>0.12993039443155699</v>
      </c>
      <c r="I365" s="3">
        <f t="shared" si="55"/>
        <v>6.4965198733635612E-2</v>
      </c>
      <c r="J365" s="3">
        <f t="shared" si="50"/>
        <v>0.19489559316519262</v>
      </c>
      <c r="K365" s="3">
        <f t="shared" si="56"/>
        <v>-8.063723734574868E-6</v>
      </c>
      <c r="L365" s="4">
        <f t="shared" si="59"/>
        <v>13.289802019283467</v>
      </c>
      <c r="M365" s="4">
        <v>13.289802019283467</v>
      </c>
    </row>
    <row r="366" spans="3:13">
      <c r="C366" s="6">
        <f t="shared" si="57"/>
        <v>36.300000000000246</v>
      </c>
      <c r="D366" s="6">
        <f t="shared" si="51"/>
        <v>86.300000000000239</v>
      </c>
      <c r="E366" s="6">
        <f t="shared" si="52"/>
        <v>36.300000000000246</v>
      </c>
      <c r="F366" s="12">
        <f t="shared" si="58"/>
        <v>-0.13093858632676958</v>
      </c>
      <c r="G366" s="3">
        <f t="shared" si="53"/>
        <v>0.28968713789107686</v>
      </c>
      <c r="H366" s="3">
        <f t="shared" si="54"/>
        <v>0.13093858632676958</v>
      </c>
      <c r="I366" s="3">
        <f t="shared" si="55"/>
        <v>6.5469294670267755E-2</v>
      </c>
      <c r="J366" s="3">
        <f t="shared" ref="J366:J429" si="60">$H366+$I366</f>
        <v>0.19640788099703732</v>
      </c>
      <c r="K366" s="3">
        <f t="shared" si="56"/>
        <v>-8.1357229665679487E-6</v>
      </c>
      <c r="L366" s="4">
        <f t="shared" si="59"/>
        <v>13.293158910155899</v>
      </c>
      <c r="M366" s="4">
        <v>13.293158910155899</v>
      </c>
    </row>
    <row r="367" spans="3:13">
      <c r="C367" s="6">
        <f t="shared" si="57"/>
        <v>36.400000000000247</v>
      </c>
      <c r="D367" s="6">
        <f t="shared" si="51"/>
        <v>86.400000000000247</v>
      </c>
      <c r="E367" s="6">
        <f t="shared" si="52"/>
        <v>36.400000000000247</v>
      </c>
      <c r="F367" s="12">
        <f t="shared" si="58"/>
        <v>-0.13194444444444692</v>
      </c>
      <c r="G367" s="3">
        <f t="shared" si="53"/>
        <v>0.28935185185185103</v>
      </c>
      <c r="H367" s="3">
        <f t="shared" si="54"/>
        <v>0.13194444444444692</v>
      </c>
      <c r="I367" s="3">
        <f t="shared" si="55"/>
        <v>6.5972223718324799E-2</v>
      </c>
      <c r="J367" s="3">
        <f t="shared" si="60"/>
        <v>0.1979166681627717</v>
      </c>
      <c r="K367" s="3">
        <f t="shared" si="56"/>
        <v>-8.2077222333387656E-6</v>
      </c>
      <c r="L367" s="4">
        <f t="shared" si="59"/>
        <v>13.296482371196209</v>
      </c>
      <c r="M367" s="4">
        <v>13.296482371196209</v>
      </c>
    </row>
    <row r="368" spans="3:13">
      <c r="C368" s="6">
        <f t="shared" si="57"/>
        <v>36.500000000000249</v>
      </c>
      <c r="D368" s="6">
        <f t="shared" si="51"/>
        <v>86.500000000000256</v>
      </c>
      <c r="E368" s="6">
        <f t="shared" si="52"/>
        <v>36.500000000000249</v>
      </c>
      <c r="F368" s="12">
        <f t="shared" si="58"/>
        <v>-0.1329479768786152</v>
      </c>
      <c r="G368" s="3">
        <f t="shared" si="53"/>
        <v>0.28901734104046156</v>
      </c>
      <c r="H368" s="3">
        <f t="shared" si="54"/>
        <v>0.1329479768786152</v>
      </c>
      <c r="I368" s="3">
        <f t="shared" si="55"/>
        <v>6.6473989924814833E-2</v>
      </c>
      <c r="J368" s="3">
        <f t="shared" si="60"/>
        <v>0.19942196680343005</v>
      </c>
      <c r="K368" s="3">
        <f t="shared" si="56"/>
        <v>-8.2797215350538522E-6</v>
      </c>
      <c r="L368" s="4">
        <f t="shared" si="59"/>
        <v>13.299772995179575</v>
      </c>
      <c r="M368" s="4">
        <v>13.299772995179575</v>
      </c>
    </row>
    <row r="369" spans="3:13">
      <c r="C369" s="6">
        <f t="shared" si="57"/>
        <v>36.60000000000025</v>
      </c>
      <c r="D369" s="6">
        <f t="shared" si="51"/>
        <v>86.60000000000025</v>
      </c>
      <c r="E369" s="6">
        <f t="shared" si="52"/>
        <v>36.60000000000025</v>
      </c>
      <c r="F369" s="12">
        <f t="shared" si="58"/>
        <v>-0.13394919168591474</v>
      </c>
      <c r="G369" s="3">
        <f t="shared" si="53"/>
        <v>0.28868360277136174</v>
      </c>
      <c r="H369" s="3">
        <f t="shared" si="54"/>
        <v>0.13394919168591474</v>
      </c>
      <c r="I369" s="3">
        <f t="shared" si="55"/>
        <v>6.6974597318053122E-2</v>
      </c>
      <c r="J369" s="3">
        <f t="shared" si="60"/>
        <v>0.20092378900396785</v>
      </c>
      <c r="K369" s="3">
        <f t="shared" si="56"/>
        <v>-8.3517208717964753E-6</v>
      </c>
      <c r="L369" s="4">
        <f t="shared" si="59"/>
        <v>13.303031359453664</v>
      </c>
      <c r="M369" s="4">
        <v>13.303031359453664</v>
      </c>
    </row>
    <row r="370" spans="3:13">
      <c r="C370" s="6">
        <f t="shared" si="57"/>
        <v>36.700000000000252</v>
      </c>
      <c r="D370" s="6">
        <f t="shared" si="51"/>
        <v>86.700000000000244</v>
      </c>
      <c r="E370" s="6">
        <f t="shared" si="52"/>
        <v>36.700000000000252</v>
      </c>
      <c r="F370" s="12">
        <f t="shared" si="58"/>
        <v>-0.13494809688581566</v>
      </c>
      <c r="G370" s="3">
        <f t="shared" si="53"/>
        <v>0.2883506343713948</v>
      </c>
      <c r="H370" s="3">
        <f t="shared" si="54"/>
        <v>0.13494809688581566</v>
      </c>
      <c r="I370" s="3">
        <f t="shared" si="55"/>
        <v>6.7474049907770103E-2</v>
      </c>
      <c r="J370" s="3">
        <f t="shared" si="60"/>
        <v>0.20242214679358578</v>
      </c>
      <c r="K370" s="3">
        <f t="shared" si="56"/>
        <v>-8.4237202437054126E-6</v>
      </c>
      <c r="L370" s="4">
        <f t="shared" si="59"/>
        <v>13.306258026468486</v>
      </c>
      <c r="M370" s="4">
        <v>13.306258026468486</v>
      </c>
    </row>
    <row r="371" spans="3:13">
      <c r="C371" s="6">
        <f t="shared" si="57"/>
        <v>36.800000000000253</v>
      </c>
      <c r="D371" s="6">
        <f t="shared" si="51"/>
        <v>86.800000000000253</v>
      </c>
      <c r="E371" s="6">
        <f t="shared" si="52"/>
        <v>36.800000000000253</v>
      </c>
      <c r="F371" s="12">
        <f t="shared" si="58"/>
        <v>-0.13594470046083201</v>
      </c>
      <c r="G371" s="3">
        <f t="shared" si="53"/>
        <v>0.28801843317972264</v>
      </c>
      <c r="H371" s="3">
        <f t="shared" si="54"/>
        <v>0.13594470046083201</v>
      </c>
      <c r="I371" s="3">
        <f t="shared" si="55"/>
        <v>6.7972351685218244E-2</v>
      </c>
      <c r="J371" s="3">
        <f t="shared" si="60"/>
        <v>0.20391705214605027</v>
      </c>
      <c r="K371" s="3">
        <f t="shared" si="56"/>
        <v>-8.4957196509194421E-6</v>
      </c>
      <c r="L371" s="4">
        <f t="shared" si="59"/>
        <v>13.309453544283704</v>
      </c>
      <c r="M371" s="4">
        <v>13.309453544283704</v>
      </c>
    </row>
    <row r="372" spans="3:13">
      <c r="C372" s="6">
        <f t="shared" si="57"/>
        <v>36.900000000000254</v>
      </c>
      <c r="D372" s="6">
        <f t="shared" si="51"/>
        <v>86.900000000000261</v>
      </c>
      <c r="E372" s="6">
        <f t="shared" si="52"/>
        <v>36.900000000000254</v>
      </c>
      <c r="F372" s="12">
        <f t="shared" si="58"/>
        <v>-0.13693901035673439</v>
      </c>
      <c r="G372" s="3">
        <f t="shared" si="53"/>
        <v>0.2876869965477552</v>
      </c>
      <c r="H372" s="3">
        <f t="shared" si="54"/>
        <v>0.13693901035673439</v>
      </c>
      <c r="I372" s="3">
        <f t="shared" si="55"/>
        <v>6.846950662327847E-2</v>
      </c>
      <c r="J372" s="3">
        <f t="shared" si="60"/>
        <v>0.20540851698001286</v>
      </c>
      <c r="K372" s="3">
        <f t="shared" si="56"/>
        <v>-8.5677190935495862E-6</v>
      </c>
      <c r="L372" s="4">
        <f t="shared" si="59"/>
        <v>13.312618447054524</v>
      </c>
      <c r="M372" s="4">
        <v>13.312618447054524</v>
      </c>
    </row>
    <row r="373" spans="3:13">
      <c r="C373" s="6">
        <f t="shared" si="57"/>
        <v>37.000000000000256</v>
      </c>
      <c r="D373" s="6">
        <f t="shared" si="51"/>
        <v>87.000000000000256</v>
      </c>
      <c r="E373" s="6">
        <f t="shared" si="52"/>
        <v>37.000000000000256</v>
      </c>
      <c r="F373" s="12">
        <f t="shared" si="58"/>
        <v>-0.13793103448276114</v>
      </c>
      <c r="G373" s="3">
        <f t="shared" si="53"/>
        <v>0.28735632183907961</v>
      </c>
      <c r="H373" s="3">
        <f t="shared" si="54"/>
        <v>0.13793103448276114</v>
      </c>
      <c r="I373" s="3">
        <f t="shared" si="55"/>
        <v>6.8965518676565737E-2</v>
      </c>
      <c r="J373" s="3">
        <f t="shared" si="60"/>
        <v>0.20689655315932687</v>
      </c>
      <c r="K373" s="3">
        <f t="shared" si="56"/>
        <v>-8.639718571706867E-6</v>
      </c>
      <c r="L373" s="4">
        <f t="shared" si="59"/>
        <v>13.315753255497278</v>
      </c>
      <c r="M373" s="4">
        <v>13.315753255497278</v>
      </c>
    </row>
    <row r="374" spans="3:13">
      <c r="C374" s="6">
        <f t="shared" si="57"/>
        <v>37.100000000000257</v>
      </c>
      <c r="D374" s="6">
        <f t="shared" si="51"/>
        <v>87.10000000000025</v>
      </c>
      <c r="E374" s="6">
        <f t="shared" si="52"/>
        <v>37.100000000000257</v>
      </c>
      <c r="F374" s="12">
        <f t="shared" si="58"/>
        <v>-0.13892078071182803</v>
      </c>
      <c r="G374" s="3">
        <f t="shared" si="53"/>
        <v>0.2870264064293907</v>
      </c>
      <c r="H374" s="3">
        <f t="shared" si="54"/>
        <v>0.13892078071182803</v>
      </c>
      <c r="I374" s="3">
        <f t="shared" si="55"/>
        <v>6.9460391781533834E-2</v>
      </c>
      <c r="J374" s="3">
        <f t="shared" si="60"/>
        <v>0.20838117249336185</v>
      </c>
      <c r="K374" s="3">
        <f t="shared" si="56"/>
        <v>-8.7117180855300624E-6</v>
      </c>
      <c r="L374" s="4">
        <f t="shared" si="59"/>
        <v>13.31885847733566</v>
      </c>
      <c r="M374" s="4">
        <v>13.31885847733566</v>
      </c>
    </row>
    <row r="375" spans="3:13">
      <c r="C375" s="6">
        <f t="shared" si="57"/>
        <v>37.200000000000259</v>
      </c>
      <c r="D375" s="6">
        <f t="shared" si="51"/>
        <v>87.200000000000259</v>
      </c>
      <c r="E375" s="6">
        <f t="shared" si="52"/>
        <v>37.200000000000259</v>
      </c>
      <c r="F375" s="12">
        <f t="shared" si="58"/>
        <v>-0.13990825688073649</v>
      </c>
      <c r="G375" s="3">
        <f t="shared" si="53"/>
        <v>0.28669724770642119</v>
      </c>
      <c r="H375" s="3">
        <f t="shared" si="54"/>
        <v>0.13990825688073649</v>
      </c>
      <c r="I375" s="3">
        <f t="shared" si="55"/>
        <v>6.9954129856579519E-2</v>
      </c>
      <c r="J375" s="3">
        <f t="shared" si="60"/>
        <v>0.209862386737316</v>
      </c>
      <c r="K375" s="3">
        <f t="shared" si="56"/>
        <v>-8.7837176351579505E-6</v>
      </c>
      <c r="L375" s="4">
        <f t="shared" si="59"/>
        <v>13.321934607728613</v>
      </c>
      <c r="M375" s="4">
        <v>13.321934607728613</v>
      </c>
    </row>
    <row r="376" spans="3:13">
      <c r="C376" s="6">
        <f t="shared" si="57"/>
        <v>37.30000000000026</v>
      </c>
      <c r="D376" s="6">
        <f t="shared" si="51"/>
        <v>87.300000000000267</v>
      </c>
      <c r="E376" s="6">
        <f t="shared" si="52"/>
        <v>37.30000000000026</v>
      </c>
      <c r="F376" s="12">
        <f t="shared" si="58"/>
        <v>-0.14089347079038056</v>
      </c>
      <c r="G376" s="3">
        <f t="shared" si="53"/>
        <v>0.28636884306987315</v>
      </c>
      <c r="H376" s="3">
        <f t="shared" si="54"/>
        <v>0.14089347079038056</v>
      </c>
      <c r="I376" s="3">
        <f t="shared" si="55"/>
        <v>7.0446736802145998E-2</v>
      </c>
      <c r="J376" s="3">
        <f t="shared" si="60"/>
        <v>0.21134020759252656</v>
      </c>
      <c r="K376" s="3">
        <f t="shared" si="56"/>
        <v>-8.8557172207015533E-6</v>
      </c>
      <c r="L376" s="4">
        <f t="shared" si="59"/>
        <v>13.324982129680746</v>
      </c>
      <c r="M376" s="4">
        <v>13.324982129680746</v>
      </c>
    </row>
    <row r="377" spans="3:13">
      <c r="C377" s="6">
        <f t="shared" si="57"/>
        <v>37.400000000000261</v>
      </c>
      <c r="D377" s="6">
        <f t="shared" si="51"/>
        <v>87.400000000000261</v>
      </c>
      <c r="E377" s="6">
        <f t="shared" si="52"/>
        <v>37.400000000000261</v>
      </c>
      <c r="F377" s="12">
        <f t="shared" si="58"/>
        <v>-0.14187643020595223</v>
      </c>
      <c r="G377" s="3">
        <f t="shared" si="53"/>
        <v>0.28604118993134925</v>
      </c>
      <c r="H377" s="3">
        <f t="shared" si="54"/>
        <v>0.14187643020595223</v>
      </c>
      <c r="I377" s="3">
        <f t="shared" si="55"/>
        <v>7.093821650082556E-2</v>
      </c>
      <c r="J377" s="3">
        <f t="shared" si="60"/>
        <v>0.2128146467067778</v>
      </c>
      <c r="K377" s="3">
        <f t="shared" si="56"/>
        <v>-8.9277168422718933E-6</v>
      </c>
      <c r="L377" s="4">
        <f t="shared" si="59"/>
        <v>13.328001514436137</v>
      </c>
      <c r="M377" s="4">
        <v>13.328001514436137</v>
      </c>
    </row>
    <row r="378" spans="3:13">
      <c r="C378" s="6">
        <f t="shared" si="57"/>
        <v>37.500000000000263</v>
      </c>
      <c r="D378" s="6">
        <f t="shared" si="51"/>
        <v>87.500000000000256</v>
      </c>
      <c r="E378" s="6">
        <f t="shared" si="52"/>
        <v>37.500000000000263</v>
      </c>
      <c r="F378" s="12">
        <f t="shared" si="58"/>
        <v>-0.14285714285714543</v>
      </c>
      <c r="G378" s="3">
        <f t="shared" si="53"/>
        <v>0.28571428571428487</v>
      </c>
      <c r="H378" s="3">
        <f t="shared" si="54"/>
        <v>0.14285714285714543</v>
      </c>
      <c r="I378" s="3">
        <f t="shared" si="55"/>
        <v>7.142857281746158E-2</v>
      </c>
      <c r="J378" s="3">
        <f t="shared" si="60"/>
        <v>0.21428571567460702</v>
      </c>
      <c r="K378" s="3">
        <f t="shared" si="56"/>
        <v>-8.9997165000077484E-6</v>
      </c>
      <c r="L378" s="4">
        <f t="shared" si="59"/>
        <v>13.330993221856303</v>
      </c>
      <c r="M378" s="4">
        <v>13.330993221856303</v>
      </c>
    </row>
    <row r="379" spans="3:13">
      <c r="C379" s="6">
        <f t="shared" si="57"/>
        <v>37.600000000000264</v>
      </c>
      <c r="D379" s="6">
        <f t="shared" si="51"/>
        <v>87.600000000000264</v>
      </c>
      <c r="E379" s="6">
        <f t="shared" si="52"/>
        <v>37.600000000000264</v>
      </c>
      <c r="F379" s="12">
        <f t="shared" si="58"/>
        <v>-0.14383561643835874</v>
      </c>
      <c r="G379" s="3">
        <f t="shared" si="53"/>
        <v>0.2853881278538804</v>
      </c>
      <c r="H379" s="3">
        <f t="shared" si="54"/>
        <v>0.14383561643835874</v>
      </c>
      <c r="I379" s="3">
        <f t="shared" si="55"/>
        <v>7.1917809599249899E-2</v>
      </c>
      <c r="J379" s="3">
        <f t="shared" si="60"/>
        <v>0.21575342603760864</v>
      </c>
      <c r="K379" s="3">
        <f t="shared" si="56"/>
        <v>-9.0717161940201407E-6</v>
      </c>
      <c r="L379" s="4">
        <f t="shared" si="59"/>
        <v>13.333957700783143</v>
      </c>
      <c r="M379" s="4">
        <v>13.333957700783143</v>
      </c>
    </row>
    <row r="380" spans="3:13">
      <c r="C380" s="6">
        <f t="shared" si="57"/>
        <v>37.700000000000266</v>
      </c>
      <c r="D380" s="6">
        <f t="shared" si="51"/>
        <v>87.700000000000273</v>
      </c>
      <c r="E380" s="6">
        <f t="shared" si="52"/>
        <v>37.700000000000266</v>
      </c>
      <c r="F380" s="12">
        <f t="shared" si="58"/>
        <v>-0.14481185860889653</v>
      </c>
      <c r="G380" s="3">
        <f t="shared" si="53"/>
        <v>0.28506271379703446</v>
      </c>
      <c r="H380" s="3">
        <f t="shared" si="54"/>
        <v>0.14481185860889653</v>
      </c>
      <c r="I380" s="3">
        <f t="shared" si="55"/>
        <v>7.2405930675839322E-2</v>
      </c>
      <c r="J380" s="3">
        <f t="shared" si="60"/>
        <v>0.21721778928473584</v>
      </c>
      <c r="K380" s="3">
        <f t="shared" si="56"/>
        <v>-9.1437159244478483E-6</v>
      </c>
      <c r="L380" s="4">
        <f t="shared" si="59"/>
        <v>13.336895389387497</v>
      </c>
      <c r="M380" s="4">
        <v>13.336895389387497</v>
      </c>
    </row>
    <row r="381" spans="3:13">
      <c r="C381" s="6">
        <f t="shared" si="57"/>
        <v>37.800000000000267</v>
      </c>
      <c r="D381" s="6">
        <f t="shared" si="51"/>
        <v>87.800000000000267</v>
      </c>
      <c r="E381" s="6">
        <f t="shared" si="52"/>
        <v>37.800000000000267</v>
      </c>
      <c r="F381" s="12">
        <f t="shared" si="58"/>
        <v>-0.14578587699316889</v>
      </c>
      <c r="G381" s="3">
        <f t="shared" si="53"/>
        <v>0.28473804100227706</v>
      </c>
      <c r="H381" s="3">
        <f t="shared" si="54"/>
        <v>0.14578587699316889</v>
      </c>
      <c r="I381" s="3">
        <f t="shared" si="55"/>
        <v>7.2892939859431655E-2</v>
      </c>
      <c r="J381" s="3">
        <f t="shared" si="60"/>
        <v>0.21867881685260054</v>
      </c>
      <c r="K381" s="3">
        <f t="shared" si="56"/>
        <v>-9.215715691429649E-6</v>
      </c>
      <c r="L381" s="4">
        <f t="shared" si="59"/>
        <v>13.339806715504059</v>
      </c>
      <c r="M381" s="4">
        <v>13.339806715504059</v>
      </c>
    </row>
    <row r="382" spans="3:13">
      <c r="C382" s="6">
        <f t="shared" si="57"/>
        <v>37.900000000000269</v>
      </c>
      <c r="D382" s="6">
        <f t="shared" si="51"/>
        <v>87.900000000000261</v>
      </c>
      <c r="E382" s="6">
        <f t="shared" si="52"/>
        <v>37.900000000000269</v>
      </c>
      <c r="F382" s="12">
        <f t="shared" si="58"/>
        <v>-0.14675767918089</v>
      </c>
      <c r="G382" s="3">
        <f t="shared" si="53"/>
        <v>0.28441410693970337</v>
      </c>
      <c r="H382" s="3">
        <f t="shared" si="54"/>
        <v>0.14675767918089</v>
      </c>
      <c r="I382" s="3">
        <f t="shared" si="55"/>
        <v>7.3378840944880813E-2</v>
      </c>
      <c r="J382" s="3">
        <f t="shared" si="60"/>
        <v>0.22013652012577081</v>
      </c>
      <c r="K382" s="3">
        <f t="shared" si="56"/>
        <v>-9.2877154950488094E-6</v>
      </c>
      <c r="L382" s="4">
        <f t="shared" si="59"/>
        <v>13.342692096953254</v>
      </c>
      <c r="M382" s="4">
        <v>13.342692096953254</v>
      </c>
    </row>
    <row r="383" spans="3:13">
      <c r="C383" s="6">
        <f t="shared" si="57"/>
        <v>38.00000000000027</v>
      </c>
      <c r="D383" s="6">
        <f t="shared" si="51"/>
        <v>88.00000000000027</v>
      </c>
      <c r="E383" s="6">
        <f t="shared" si="52"/>
        <v>38.00000000000027</v>
      </c>
      <c r="F383" s="12">
        <f t="shared" si="58"/>
        <v>-0.14772727272727534</v>
      </c>
      <c r="G383" s="3">
        <f t="shared" si="53"/>
        <v>0.28409090909090823</v>
      </c>
      <c r="H383" s="3">
        <f t="shared" si="54"/>
        <v>0.14772727272727534</v>
      </c>
      <c r="I383" s="3">
        <f t="shared" si="55"/>
        <v>7.3863637709791499E-2</v>
      </c>
      <c r="J383" s="3">
        <f t="shared" si="60"/>
        <v>0.22159091043706686</v>
      </c>
      <c r="K383" s="3">
        <f t="shared" si="56"/>
        <v>-9.3597153354718632E-6</v>
      </c>
      <c r="L383" s="4">
        <f t="shared" si="59"/>
        <v>13.345551941850674</v>
      </c>
      <c r="M383" s="4">
        <v>13.345551941850674</v>
      </c>
    </row>
    <row r="384" spans="3:13">
      <c r="C384" s="6">
        <f t="shared" si="57"/>
        <v>38.100000000000271</v>
      </c>
      <c r="D384" s="6">
        <f t="shared" si="51"/>
        <v>88.100000000000279</v>
      </c>
      <c r="E384" s="6">
        <f t="shared" si="52"/>
        <v>38.100000000000271</v>
      </c>
      <c r="F384" s="12">
        <f t="shared" si="58"/>
        <v>-0.14869466515323757</v>
      </c>
      <c r="G384" s="3">
        <f t="shared" si="53"/>
        <v>0.28376844494892078</v>
      </c>
      <c r="H384" s="3">
        <f t="shared" si="54"/>
        <v>0.14869466515323757</v>
      </c>
      <c r="I384" s="3">
        <f t="shared" si="55"/>
        <v>7.4347333914617064E-2</v>
      </c>
      <c r="J384" s="3">
        <f t="shared" si="60"/>
        <v>0.22304199906785463</v>
      </c>
      <c r="K384" s="3">
        <f t="shared" si="56"/>
        <v>-9.4317152128098325E-6</v>
      </c>
      <c r="L384" s="4">
        <f t="shared" si="59"/>
        <v>13.348386648904679</v>
      </c>
      <c r="M384" s="4">
        <v>13.348386648904679</v>
      </c>
    </row>
    <row r="385" spans="3:13">
      <c r="C385" s="6">
        <f t="shared" si="57"/>
        <v>38.200000000000273</v>
      </c>
      <c r="D385" s="6">
        <f t="shared" si="51"/>
        <v>88.200000000000273</v>
      </c>
      <c r="E385" s="6">
        <f t="shared" si="52"/>
        <v>38.200000000000273</v>
      </c>
      <c r="F385" s="12">
        <f t="shared" si="58"/>
        <v>-0.14965986394558087</v>
      </c>
      <c r="G385" s="3">
        <f t="shared" si="53"/>
        <v>0.2834467120181397</v>
      </c>
      <c r="H385" s="3">
        <f t="shared" si="54"/>
        <v>0.14965986394558087</v>
      </c>
      <c r="I385" s="3">
        <f t="shared" si="55"/>
        <v>7.4829933302756751E-2</v>
      </c>
      <c r="J385" s="3">
        <f t="shared" si="60"/>
        <v>0.22448979724833762</v>
      </c>
      <c r="K385" s="3">
        <f t="shared" si="56"/>
        <v>-9.5037151271459841E-6</v>
      </c>
      <c r="L385" s="4">
        <f t="shared" si="59"/>
        <v>13.351196607702651</v>
      </c>
      <c r="M385" s="4">
        <v>13.351196607702651</v>
      </c>
    </row>
    <row r="386" spans="3:13">
      <c r="C386" s="6">
        <f t="shared" si="57"/>
        <v>38.300000000000274</v>
      </c>
      <c r="D386" s="6">
        <f t="shared" si="51"/>
        <v>88.300000000000267</v>
      </c>
      <c r="E386" s="6">
        <f t="shared" si="52"/>
        <v>38.300000000000274</v>
      </c>
      <c r="F386" s="12">
        <f t="shared" si="58"/>
        <v>-0.15062287655719403</v>
      </c>
      <c r="G386" s="3">
        <f t="shared" si="53"/>
        <v>0.28312570781426866</v>
      </c>
      <c r="H386" s="3">
        <f t="shared" si="54"/>
        <v>0.15062287655719403</v>
      </c>
      <c r="I386" s="3">
        <f t="shared" si="55"/>
        <v>7.5311439600652133E-2</v>
      </c>
      <c r="J386" s="3">
        <f t="shared" si="60"/>
        <v>0.22593431615784615</v>
      </c>
      <c r="K386" s="3">
        <f t="shared" si="56"/>
        <v>-9.575715078674607E-6</v>
      </c>
      <c r="L386" s="4">
        <f t="shared" si="59"/>
        <v>13.353982198986481</v>
      </c>
      <c r="M386" s="4">
        <v>13.353982198986481</v>
      </c>
    </row>
    <row r="387" spans="3:13">
      <c r="C387" s="6">
        <f t="shared" si="57"/>
        <v>38.400000000000276</v>
      </c>
      <c r="D387" s="6">
        <f t="shared" ref="D387:D450" si="61">$A$4+$C387</f>
        <v>88.400000000000276</v>
      </c>
      <c r="E387" s="6">
        <f t="shared" ref="E387:E450" si="62">$A$10*$C387</f>
        <v>38.400000000000276</v>
      </c>
      <c r="F387" s="12">
        <f t="shared" si="58"/>
        <v>-0.15158371040724247</v>
      </c>
      <c r="G387" s="3">
        <f t="shared" ref="G387:G450" si="63">IF(($A$4*$A$6-$E387)&gt;0,($E387+$A$14*$A$4)/$D387,($A$14*$A$4+$A$6*$A$4)/$D387)</f>
        <v>0.2828054298642525</v>
      </c>
      <c r="H387" s="3">
        <f t="shared" ref="H387:H450" si="64">($E387-$A$4*$A$6)/$D387</f>
        <v>0.15158371040724247</v>
      </c>
      <c r="I387" s="3">
        <f t="shared" ref="I387:I450" si="65">0.5*(SQRT(($A$16+$H387)^2+4*$A$16*$G387))</f>
        <v>7.5791856517883241E-2</v>
      </c>
      <c r="J387" s="3">
        <f t="shared" si="60"/>
        <v>0.22737556692512573</v>
      </c>
      <c r="K387" s="3">
        <f t="shared" ref="K387:K450" si="66">0.5*(SQRT(($A$8+$G387)^2+4*$A$8*$F387)-($A$8+$G387))</f>
        <v>-9.647715067478968E-6</v>
      </c>
      <c r="L387" s="4">
        <f t="shared" si="59"/>
        <v>13.356743794917705</v>
      </c>
      <c r="M387" s="4">
        <v>13.356743794917705</v>
      </c>
    </row>
    <row r="388" spans="3:13">
      <c r="C388" s="6">
        <f t="shared" ref="C388:C451" si="67">C387+$A$18</f>
        <v>38.500000000000277</v>
      </c>
      <c r="D388" s="6">
        <f t="shared" si="61"/>
        <v>88.500000000000284</v>
      </c>
      <c r="E388" s="6">
        <f t="shared" si="62"/>
        <v>38.500000000000277</v>
      </c>
      <c r="F388" s="12">
        <f t="shared" ref="F388:F451" si="68">($A$4*$A$6-$E388)/$D388</f>
        <v>-0.15254237288135858</v>
      </c>
      <c r="G388" s="3">
        <f t="shared" si="63"/>
        <v>0.28248587570621381</v>
      </c>
      <c r="H388" s="3">
        <f t="shared" si="64"/>
        <v>0.15254237288135858</v>
      </c>
      <c r="I388" s="3">
        <f t="shared" si="65"/>
        <v>7.627118774726363E-2</v>
      </c>
      <c r="J388" s="3">
        <f t="shared" si="60"/>
        <v>0.22881356062862221</v>
      </c>
      <c r="K388" s="3">
        <f t="shared" si="66"/>
        <v>-9.7197150936978449E-6</v>
      </c>
      <c r="L388" s="4">
        <f t="shared" ref="L388:L451" si="69">IF($K388&gt;0,-LOG($K388),14+LOG($J388))</f>
        <v>13.359481759332803</v>
      </c>
      <c r="M388" s="4">
        <v>13.359481759332803</v>
      </c>
    </row>
    <row r="389" spans="3:13">
      <c r="C389" s="6">
        <f t="shared" si="67"/>
        <v>38.600000000000279</v>
      </c>
      <c r="D389" s="6">
        <f t="shared" si="61"/>
        <v>88.600000000000279</v>
      </c>
      <c r="E389" s="6">
        <f t="shared" si="62"/>
        <v>38.600000000000279</v>
      </c>
      <c r="F389" s="12">
        <f t="shared" si="68"/>
        <v>-0.1534988713318311</v>
      </c>
      <c r="G389" s="3">
        <f t="shared" si="63"/>
        <v>0.28216704288938965</v>
      </c>
      <c r="H389" s="3">
        <f t="shared" si="64"/>
        <v>0.1534988713318311</v>
      </c>
      <c r="I389" s="3">
        <f t="shared" si="65"/>
        <v>7.6749436964935136E-2</v>
      </c>
      <c r="J389" s="3">
        <f t="shared" si="60"/>
        <v>0.23024830829676624</v>
      </c>
      <c r="K389" s="3">
        <f t="shared" si="66"/>
        <v>-9.7917151574145045E-6</v>
      </c>
      <c r="L389" s="4">
        <f t="shared" si="69"/>
        <v>13.362196447989067</v>
      </c>
      <c r="M389" s="4">
        <v>13.362196447989067</v>
      </c>
    </row>
    <row r="390" spans="3:13">
      <c r="C390" s="6">
        <f t="shared" si="67"/>
        <v>38.70000000000028</v>
      </c>
      <c r="D390" s="6">
        <f t="shared" si="61"/>
        <v>88.700000000000273</v>
      </c>
      <c r="E390" s="6">
        <f t="shared" si="62"/>
        <v>38.70000000000028</v>
      </c>
      <c r="F390" s="12">
        <f t="shared" si="68"/>
        <v>-0.15445321307779297</v>
      </c>
      <c r="G390" s="3">
        <f t="shared" si="63"/>
        <v>0.28184892897406905</v>
      </c>
      <c r="H390" s="3">
        <f t="shared" si="64"/>
        <v>0.15445321307779297</v>
      </c>
      <c r="I390" s="3">
        <f t="shared" si="65"/>
        <v>7.7226607830461758E-2</v>
      </c>
      <c r="J390" s="3">
        <f t="shared" si="60"/>
        <v>0.23167982090825473</v>
      </c>
      <c r="K390" s="3">
        <f t="shared" si="66"/>
        <v>-9.8637152588232357E-6</v>
      </c>
      <c r="L390" s="4">
        <f t="shared" si="69"/>
        <v>13.364888208801467</v>
      </c>
      <c r="M390" s="4">
        <v>13.364888208801467</v>
      </c>
    </row>
    <row r="391" spans="3:13">
      <c r="C391" s="6">
        <f t="shared" si="67"/>
        <v>38.800000000000281</v>
      </c>
      <c r="D391" s="6">
        <f t="shared" si="61"/>
        <v>88.800000000000281</v>
      </c>
      <c r="E391" s="6">
        <f t="shared" si="62"/>
        <v>38.800000000000281</v>
      </c>
      <c r="F391" s="12">
        <f t="shared" si="68"/>
        <v>-0.15540540540540809</v>
      </c>
      <c r="G391" s="3">
        <f t="shared" si="63"/>
        <v>0.28153153153153065</v>
      </c>
      <c r="H391" s="3">
        <f t="shared" si="64"/>
        <v>0.15540540540540809</v>
      </c>
      <c r="I391" s="3">
        <f t="shared" si="65"/>
        <v>7.7702703986923027E-2</v>
      </c>
      <c r="J391" s="3">
        <f t="shared" si="60"/>
        <v>0.23310810939233112</v>
      </c>
      <c r="K391" s="3">
        <f t="shared" si="66"/>
        <v>-9.9357153980073054E-6</v>
      </c>
      <c r="L391" s="4">
        <f t="shared" si="69"/>
        <v>13.367557382070903</v>
      </c>
      <c r="M391" s="4">
        <v>13.367557382070903</v>
      </c>
    </row>
    <row r="392" spans="3:13">
      <c r="C392" s="6">
        <f t="shared" si="67"/>
        <v>38.900000000000283</v>
      </c>
      <c r="D392" s="6">
        <f t="shared" si="61"/>
        <v>88.90000000000029</v>
      </c>
      <c r="E392" s="6">
        <f t="shared" si="62"/>
        <v>38.900000000000283</v>
      </c>
      <c r="F392" s="12">
        <f t="shared" si="68"/>
        <v>-0.15635545556805666</v>
      </c>
      <c r="G392" s="3">
        <f t="shared" si="63"/>
        <v>0.28121484814398107</v>
      </c>
      <c r="H392" s="3">
        <f t="shared" si="64"/>
        <v>0.15635545556805666</v>
      </c>
      <c r="I392" s="3">
        <f t="shared" si="65"/>
        <v>7.8177729061006729E-2</v>
      </c>
      <c r="J392" s="3">
        <f t="shared" si="60"/>
        <v>0.23453318462906339</v>
      </c>
      <c r="K392" s="3">
        <f t="shared" si="66"/>
        <v>-1.0007715575077736E-5</v>
      </c>
      <c r="L392" s="4">
        <f t="shared" si="69"/>
        <v>13.370204300704202</v>
      </c>
      <c r="M392" s="4">
        <v>13.370204300704202</v>
      </c>
    </row>
    <row r="393" spans="3:13">
      <c r="C393" s="6">
        <f t="shared" si="67"/>
        <v>39.000000000000284</v>
      </c>
      <c r="D393" s="6">
        <f t="shared" si="61"/>
        <v>89.000000000000284</v>
      </c>
      <c r="E393" s="6">
        <f t="shared" si="62"/>
        <v>39.000000000000284</v>
      </c>
      <c r="F393" s="12">
        <f t="shared" si="68"/>
        <v>-0.15730337078651954</v>
      </c>
      <c r="G393" s="3">
        <f t="shared" si="63"/>
        <v>0.28089887640449346</v>
      </c>
      <c r="H393" s="3">
        <f t="shared" si="64"/>
        <v>0.15730337078651954</v>
      </c>
      <c r="I393" s="3">
        <f t="shared" si="65"/>
        <v>7.8651686663101017E-2</v>
      </c>
      <c r="J393" s="3">
        <f t="shared" si="60"/>
        <v>0.23595505744962056</v>
      </c>
      <c r="K393" s="3">
        <f t="shared" si="66"/>
        <v>-1.007971579020106E-5</v>
      </c>
      <c r="L393" s="4">
        <f t="shared" si="69"/>
        <v>13.37282929042626</v>
      </c>
      <c r="M393" s="4">
        <v>13.37282929042626</v>
      </c>
    </row>
    <row r="394" spans="3:13">
      <c r="C394" s="6">
        <f t="shared" si="67"/>
        <v>39.100000000000286</v>
      </c>
      <c r="D394" s="6">
        <f t="shared" si="61"/>
        <v>89.100000000000279</v>
      </c>
      <c r="E394" s="6">
        <f t="shared" si="62"/>
        <v>39.100000000000286</v>
      </c>
      <c r="F394" s="12">
        <f t="shared" si="68"/>
        <v>-0.15824915824916097</v>
      </c>
      <c r="G394" s="3">
        <f t="shared" si="63"/>
        <v>0.28058361391694636</v>
      </c>
      <c r="H394" s="3">
        <f t="shared" si="64"/>
        <v>0.15824915824916097</v>
      </c>
      <c r="I394" s="3">
        <f t="shared" si="65"/>
        <v>7.9124580387385832E-2</v>
      </c>
      <c r="J394" s="3">
        <f t="shared" si="60"/>
        <v>0.23737373863654682</v>
      </c>
      <c r="K394" s="3">
        <f t="shared" si="66"/>
        <v>-1.0151716043460546E-5</v>
      </c>
      <c r="L394" s="4">
        <f t="shared" si="69"/>
        <v>13.375432669984599</v>
      </c>
      <c r="M394" s="4">
        <v>13.375432669984599</v>
      </c>
    </row>
    <row r="395" spans="3:13">
      <c r="C395" s="6">
        <f t="shared" si="67"/>
        <v>39.200000000000287</v>
      </c>
      <c r="D395" s="6">
        <f t="shared" si="61"/>
        <v>89.200000000000287</v>
      </c>
      <c r="E395" s="6">
        <f t="shared" si="62"/>
        <v>39.200000000000287</v>
      </c>
      <c r="F395" s="12">
        <f t="shared" si="68"/>
        <v>-0.15919282511211033</v>
      </c>
      <c r="G395" s="3">
        <f t="shared" si="63"/>
        <v>0.28026905829596321</v>
      </c>
      <c r="H395" s="3">
        <f t="shared" si="64"/>
        <v>0.15919282511211033</v>
      </c>
      <c r="I395" s="3">
        <f t="shared" si="65"/>
        <v>7.95964138119237E-2</v>
      </c>
      <c r="J395" s="3">
        <f t="shared" si="60"/>
        <v>0.23878923892403403</v>
      </c>
      <c r="K395" s="3">
        <f t="shared" si="66"/>
        <v>-1.0223716335022726E-5</v>
      </c>
      <c r="L395" s="4">
        <f t="shared" si="69"/>
        <v>13.378014751346715</v>
      </c>
      <c r="M395" s="4">
        <v>13.378014751346715</v>
      </c>
    </row>
    <row r="396" spans="3:13">
      <c r="C396" s="6">
        <f t="shared" si="67"/>
        <v>39.300000000000288</v>
      </c>
      <c r="D396" s="6">
        <f t="shared" si="61"/>
        <v>89.300000000000296</v>
      </c>
      <c r="E396" s="6">
        <f t="shared" si="62"/>
        <v>39.300000000000288</v>
      </c>
      <c r="F396" s="12">
        <f t="shared" si="68"/>
        <v>-0.16013437849944279</v>
      </c>
      <c r="G396" s="3">
        <f t="shared" si="63"/>
        <v>0.2799552071668524</v>
      </c>
      <c r="H396" s="3">
        <f t="shared" si="64"/>
        <v>0.16013437849944279</v>
      </c>
      <c r="I396" s="3">
        <f t="shared" si="65"/>
        <v>8.0067190498750135E-2</v>
      </c>
      <c r="J396" s="3">
        <f t="shared" si="60"/>
        <v>0.24020156899819292</v>
      </c>
      <c r="K396" s="3">
        <f t="shared" si="66"/>
        <v>-1.0295716664970866E-5</v>
      </c>
      <c r="L396" s="4">
        <f t="shared" si="69"/>
        <v>13.380575839890501</v>
      </c>
      <c r="M396" s="4">
        <v>13.380575839890501</v>
      </c>
    </row>
    <row r="397" spans="3:13">
      <c r="C397" s="6">
        <f t="shared" si="67"/>
        <v>39.40000000000029</v>
      </c>
      <c r="D397" s="6">
        <f t="shared" si="61"/>
        <v>89.40000000000029</v>
      </c>
      <c r="E397" s="6">
        <f t="shared" si="62"/>
        <v>39.40000000000029</v>
      </c>
      <c r="F397" s="12">
        <f t="shared" si="68"/>
        <v>-0.16107382550335841</v>
      </c>
      <c r="G397" s="3">
        <f t="shared" si="63"/>
        <v>0.27964205816554721</v>
      </c>
      <c r="H397" s="3">
        <f t="shared" si="64"/>
        <v>0.16107382550335841</v>
      </c>
      <c r="I397" s="3">
        <f t="shared" si="65"/>
        <v>8.0536913993963136E-2</v>
      </c>
      <c r="J397" s="3">
        <f t="shared" si="60"/>
        <v>0.24161073949732154</v>
      </c>
      <c r="K397" s="3">
        <f t="shared" si="66"/>
        <v>-1.0367717033443746E-5</v>
      </c>
      <c r="L397" s="4">
        <f t="shared" si="69"/>
        <v>13.383116234588021</v>
      </c>
      <c r="M397" s="4">
        <v>13.383116234588021</v>
      </c>
    </row>
    <row r="398" spans="3:13">
      <c r="C398" s="6">
        <f t="shared" si="67"/>
        <v>39.500000000000291</v>
      </c>
      <c r="D398" s="6">
        <f t="shared" si="61"/>
        <v>89.500000000000284</v>
      </c>
      <c r="E398" s="6">
        <f t="shared" si="62"/>
        <v>39.500000000000291</v>
      </c>
      <c r="F398" s="12">
        <f t="shared" si="68"/>
        <v>-0.16201117318436029</v>
      </c>
      <c r="G398" s="3">
        <f t="shared" si="63"/>
        <v>0.27932960893854658</v>
      </c>
      <c r="H398" s="3">
        <f t="shared" si="64"/>
        <v>0.16201117318436029</v>
      </c>
      <c r="I398" s="3">
        <f t="shared" si="65"/>
        <v>8.1005587827812309E-2</v>
      </c>
      <c r="J398" s="3">
        <f t="shared" si="60"/>
        <v>0.24301676101217259</v>
      </c>
      <c r="K398" s="3">
        <f t="shared" si="66"/>
        <v>-1.0439717440580143E-5</v>
      </c>
      <c r="L398" s="4">
        <f t="shared" si="69"/>
        <v>13.385636228182946</v>
      </c>
      <c r="M398" s="4">
        <v>13.385636228182946</v>
      </c>
    </row>
    <row r="399" spans="3:13">
      <c r="C399" s="6">
        <f t="shared" si="67"/>
        <v>39.600000000000293</v>
      </c>
      <c r="D399" s="6">
        <f t="shared" si="61"/>
        <v>89.600000000000293</v>
      </c>
      <c r="E399" s="6">
        <f t="shared" si="62"/>
        <v>39.600000000000293</v>
      </c>
      <c r="F399" s="12">
        <f t="shared" si="68"/>
        <v>-0.1629464285714313</v>
      </c>
      <c r="G399" s="3">
        <f t="shared" si="63"/>
        <v>0.27901785714285621</v>
      </c>
      <c r="H399" s="3">
        <f t="shared" si="64"/>
        <v>0.1629464285714313</v>
      </c>
      <c r="I399" s="3">
        <f t="shared" si="65"/>
        <v>8.1473215514787173E-2</v>
      </c>
      <c r="J399" s="3">
        <f t="shared" si="60"/>
        <v>0.24441964408621847</v>
      </c>
      <c r="K399" s="3">
        <f t="shared" si="66"/>
        <v>-1.0511717886491079E-5</v>
      </c>
      <c r="L399" s="4">
        <f t="shared" si="69"/>
        <v>13.388136107361863</v>
      </c>
      <c r="M399" s="4">
        <v>13.388136107361863</v>
      </c>
    </row>
    <row r="400" spans="3:13">
      <c r="C400" s="6">
        <f t="shared" si="67"/>
        <v>39.700000000000294</v>
      </c>
      <c r="D400" s="6">
        <f t="shared" si="61"/>
        <v>89.700000000000301</v>
      </c>
      <c r="E400" s="6">
        <f t="shared" si="62"/>
        <v>39.700000000000294</v>
      </c>
      <c r="F400" s="12">
        <f t="shared" si="68"/>
        <v>-0.16387959866221008</v>
      </c>
      <c r="G400" s="3">
        <f t="shared" si="63"/>
        <v>0.27870680044592994</v>
      </c>
      <c r="H400" s="3">
        <f t="shared" si="64"/>
        <v>0.16387959866221008</v>
      </c>
      <c r="I400" s="3">
        <f t="shared" si="65"/>
        <v>8.1939800553705172E-2</v>
      </c>
      <c r="J400" s="3">
        <f t="shared" si="60"/>
        <v>0.24581939921591525</v>
      </c>
      <c r="K400" s="3">
        <f t="shared" si="66"/>
        <v>-1.0583718371287576E-5</v>
      </c>
      <c r="L400" s="4">
        <f t="shared" si="69"/>
        <v>13.390616152919767</v>
      </c>
      <c r="M400" s="4">
        <v>13.390616152919767</v>
      </c>
    </row>
    <row r="401" spans="3:13">
      <c r="C401" s="6">
        <f t="shared" si="67"/>
        <v>39.800000000000296</v>
      </c>
      <c r="D401" s="6">
        <f t="shared" si="61"/>
        <v>89.800000000000296</v>
      </c>
      <c r="E401" s="6">
        <f t="shared" si="62"/>
        <v>39.800000000000296</v>
      </c>
      <c r="F401" s="12">
        <f t="shared" si="68"/>
        <v>-0.16481069042316535</v>
      </c>
      <c r="G401" s="3">
        <f t="shared" si="63"/>
        <v>0.27839643652561158</v>
      </c>
      <c r="H401" s="3">
        <f t="shared" si="64"/>
        <v>0.16481069042316535</v>
      </c>
      <c r="I401" s="3">
        <f t="shared" si="65"/>
        <v>8.240534642779887E-2</v>
      </c>
      <c r="J401" s="3">
        <f t="shared" si="60"/>
        <v>0.24721603685096422</v>
      </c>
      <c r="K401" s="3">
        <f t="shared" si="66"/>
        <v>-1.0655718895136168E-5</v>
      </c>
      <c r="L401" s="4">
        <f t="shared" si="69"/>
        <v>13.393076639919919</v>
      </c>
      <c r="M401" s="4">
        <v>13.393076639919919</v>
      </c>
    </row>
    <row r="402" spans="3:13">
      <c r="C402" s="6">
        <f t="shared" si="67"/>
        <v>39.900000000000297</v>
      </c>
      <c r="D402" s="6">
        <f t="shared" si="61"/>
        <v>89.90000000000029</v>
      </c>
      <c r="E402" s="6">
        <f t="shared" si="62"/>
        <v>39.900000000000297</v>
      </c>
      <c r="F402" s="12">
        <f t="shared" si="68"/>
        <v>-0.16573971078976918</v>
      </c>
      <c r="G402" s="3">
        <f t="shared" si="63"/>
        <v>0.27808676307007696</v>
      </c>
      <c r="H402" s="3">
        <f t="shared" si="64"/>
        <v>0.16573971078976918</v>
      </c>
      <c r="I402" s="3">
        <f t="shared" si="65"/>
        <v>8.2869856604802547E-2</v>
      </c>
      <c r="J402" s="3">
        <f t="shared" si="60"/>
        <v>0.24860956739457174</v>
      </c>
      <c r="K402" s="3">
        <f t="shared" si="66"/>
        <v>-1.0727719458120122E-5</v>
      </c>
      <c r="L402" s="4">
        <f t="shared" si="69"/>
        <v>13.395517837848331</v>
      </c>
      <c r="M402" s="4">
        <v>13.395517837848331</v>
      </c>
    </row>
    <row r="403" spans="3:13">
      <c r="C403" s="6">
        <f t="shared" si="67"/>
        <v>40.000000000000298</v>
      </c>
      <c r="D403" s="6">
        <f t="shared" si="61"/>
        <v>90.000000000000298</v>
      </c>
      <c r="E403" s="6">
        <f t="shared" si="62"/>
        <v>40.000000000000298</v>
      </c>
      <c r="F403" s="12">
        <f t="shared" si="68"/>
        <v>-0.16666666666666943</v>
      </c>
      <c r="G403" s="3">
        <f t="shared" si="63"/>
        <v>0.27777777777777685</v>
      </c>
      <c r="H403" s="3">
        <f t="shared" si="64"/>
        <v>0.16666666666666943</v>
      </c>
      <c r="I403" s="3">
        <f t="shared" si="65"/>
        <v>8.3333334537038409E-2</v>
      </c>
      <c r="J403" s="3">
        <f t="shared" si="60"/>
        <v>0.25000000120370786</v>
      </c>
      <c r="K403" s="3">
        <f t="shared" si="66"/>
        <v>-1.0799720060378215E-5</v>
      </c>
      <c r="L403" s="4">
        <f t="shared" si="69"/>
        <v>13.397940010763092</v>
      </c>
      <c r="M403" s="4">
        <v>13.397940010763092</v>
      </c>
    </row>
    <row r="404" spans="3:13">
      <c r="C404" s="6">
        <f t="shared" si="67"/>
        <v>40.1000000000003</v>
      </c>
      <c r="D404" s="6">
        <f t="shared" si="61"/>
        <v>90.100000000000307</v>
      </c>
      <c r="E404" s="6">
        <f t="shared" si="62"/>
        <v>40.1000000000003</v>
      </c>
      <c r="F404" s="12">
        <f t="shared" si="68"/>
        <v>-0.1675915649278607</v>
      </c>
      <c r="G404" s="3">
        <f t="shared" si="63"/>
        <v>0.27746947835737973</v>
      </c>
      <c r="H404" s="3">
        <f t="shared" si="64"/>
        <v>0.1675915649278607</v>
      </c>
      <c r="I404" s="3">
        <f t="shared" si="65"/>
        <v>8.3795783661502088E-2</v>
      </c>
      <c r="J404" s="3">
        <f t="shared" si="60"/>
        <v>0.25138734858936279</v>
      </c>
      <c r="K404" s="3">
        <f t="shared" si="66"/>
        <v>-1.087172070202147E-5</v>
      </c>
      <c r="L404" s="4">
        <f t="shared" si="69"/>
        <v>13.400343417438709</v>
      </c>
      <c r="M404" s="4">
        <v>13.400343417438709</v>
      </c>
    </row>
    <row r="405" spans="3:13">
      <c r="C405" s="6">
        <f t="shared" si="67"/>
        <v>40.200000000000301</v>
      </c>
      <c r="D405" s="6">
        <f t="shared" si="61"/>
        <v>90.200000000000301</v>
      </c>
      <c r="E405" s="6">
        <f t="shared" si="62"/>
        <v>40.200000000000301</v>
      </c>
      <c r="F405" s="12">
        <f t="shared" si="68"/>
        <v>-0.16851441241685422</v>
      </c>
      <c r="G405" s="3">
        <f t="shared" si="63"/>
        <v>0.27716186252771524</v>
      </c>
      <c r="H405" s="3">
        <f t="shared" si="64"/>
        <v>0.16851441241685422</v>
      </c>
      <c r="I405" s="3">
        <f t="shared" si="65"/>
        <v>8.4257207399947562E-2</v>
      </c>
      <c r="J405" s="3">
        <f t="shared" si="60"/>
        <v>0.2527716198168018</v>
      </c>
      <c r="K405" s="3">
        <f t="shared" si="66"/>
        <v>-1.094372138321642E-5</v>
      </c>
      <c r="L405" s="4">
        <f t="shared" si="69"/>
        <v>13.402728311505706</v>
      </c>
      <c r="M405" s="4">
        <v>13.402728311505706</v>
      </c>
    </row>
    <row r="406" spans="3:13">
      <c r="C406" s="6">
        <f t="shared" si="67"/>
        <v>40.300000000000303</v>
      </c>
      <c r="D406" s="6">
        <f t="shared" si="61"/>
        <v>90.300000000000296</v>
      </c>
      <c r="E406" s="6">
        <f t="shared" si="62"/>
        <v>40.300000000000303</v>
      </c>
      <c r="F406" s="12">
        <f t="shared" si="68"/>
        <v>-0.16943521594684666</v>
      </c>
      <c r="G406" s="3">
        <f t="shared" si="63"/>
        <v>0.27685492801771783</v>
      </c>
      <c r="H406" s="3">
        <f t="shared" si="64"/>
        <v>0.16943521594684666</v>
      </c>
      <c r="I406" s="3">
        <f t="shared" si="65"/>
        <v>8.4717609158971613E-2</v>
      </c>
      <c r="J406" s="3">
        <f t="shared" si="60"/>
        <v>0.25415282510581827</v>
      </c>
      <c r="K406" s="3">
        <f t="shared" si="66"/>
        <v>-1.1015722104046333E-5</v>
      </c>
      <c r="L406" s="4">
        <f t="shared" si="69"/>
        <v>13.405094941585638</v>
      </c>
      <c r="M406" s="4">
        <v>13.405094941585638</v>
      </c>
    </row>
    <row r="407" spans="3:13">
      <c r="C407" s="6">
        <f t="shared" si="67"/>
        <v>40.400000000000304</v>
      </c>
      <c r="D407" s="6">
        <f t="shared" si="61"/>
        <v>90.400000000000304</v>
      </c>
      <c r="E407" s="6">
        <f t="shared" si="62"/>
        <v>40.400000000000304</v>
      </c>
      <c r="F407" s="12">
        <f t="shared" si="68"/>
        <v>-0.17035398230088775</v>
      </c>
      <c r="G407" s="3">
        <f t="shared" si="63"/>
        <v>0.27654867256637072</v>
      </c>
      <c r="H407" s="3">
        <f t="shared" si="64"/>
        <v>0.17035398230088775</v>
      </c>
      <c r="I407" s="3">
        <f t="shared" si="65"/>
        <v>8.517699233009754E-2</v>
      </c>
      <c r="J407" s="3">
        <f t="shared" si="60"/>
        <v>0.25553097463098529</v>
      </c>
      <c r="K407" s="3">
        <f t="shared" si="66"/>
        <v>-1.1087722864649985E-5</v>
      </c>
      <c r="L407" s="4">
        <f t="shared" si="69"/>
        <v>13.4074435514217</v>
      </c>
      <c r="M407" s="4">
        <v>13.4074435514217</v>
      </c>
    </row>
    <row r="408" spans="3:13">
      <c r="C408" s="6">
        <f t="shared" si="67"/>
        <v>40.500000000000306</v>
      </c>
      <c r="D408" s="6">
        <f t="shared" si="61"/>
        <v>90.500000000000313</v>
      </c>
      <c r="E408" s="6">
        <f t="shared" si="62"/>
        <v>40.500000000000306</v>
      </c>
      <c r="F408" s="12">
        <f t="shared" si="68"/>
        <v>-0.17127071823204698</v>
      </c>
      <c r="G408" s="3">
        <f t="shared" si="63"/>
        <v>0.27624309392265101</v>
      </c>
      <c r="H408" s="3">
        <f t="shared" si="64"/>
        <v>0.17127071823204698</v>
      </c>
      <c r="I408" s="3">
        <f t="shared" si="65"/>
        <v>8.5635360289858603E-2</v>
      </c>
      <c r="J408" s="3">
        <f t="shared" si="60"/>
        <v>0.25690607852190561</v>
      </c>
      <c r="K408" s="3">
        <f t="shared" si="66"/>
        <v>-1.1159723665138399E-5</v>
      </c>
      <c r="L408" s="4">
        <f t="shared" si="69"/>
        <v>13.409774380005121</v>
      </c>
      <c r="M408" s="4">
        <v>13.409774380005121</v>
      </c>
    </row>
    <row r="409" spans="3:13">
      <c r="C409" s="6">
        <f t="shared" si="67"/>
        <v>40.600000000000307</v>
      </c>
      <c r="D409" s="6">
        <f t="shared" si="61"/>
        <v>90.600000000000307</v>
      </c>
      <c r="E409" s="6">
        <f t="shared" si="62"/>
        <v>40.600000000000307</v>
      </c>
      <c r="F409" s="12">
        <f t="shared" si="68"/>
        <v>-0.17218543046357895</v>
      </c>
      <c r="G409" s="3">
        <f t="shared" si="63"/>
        <v>0.27593818984547369</v>
      </c>
      <c r="H409" s="3">
        <f t="shared" si="64"/>
        <v>0.17218543046357895</v>
      </c>
      <c r="I409" s="3">
        <f t="shared" si="65"/>
        <v>8.6092716399880628E-2</v>
      </c>
      <c r="J409" s="3">
        <f t="shared" si="60"/>
        <v>0.25827814686345957</v>
      </c>
      <c r="K409" s="3">
        <f t="shared" si="66"/>
        <v>-1.1231724505678109E-5</v>
      </c>
      <c r="L409" s="4">
        <f t="shared" si="69"/>
        <v>13.41208766169748</v>
      </c>
      <c r="M409" s="4">
        <v>13.41208766169748</v>
      </c>
    </row>
    <row r="410" spans="3:13">
      <c r="C410" s="6">
        <f t="shared" si="67"/>
        <v>40.700000000000308</v>
      </c>
      <c r="D410" s="6">
        <f t="shared" si="61"/>
        <v>90.700000000000301</v>
      </c>
      <c r="E410" s="6">
        <f t="shared" si="62"/>
        <v>40.700000000000308</v>
      </c>
      <c r="F410" s="12">
        <f t="shared" si="68"/>
        <v>-0.17309812568908772</v>
      </c>
      <c r="G410" s="3">
        <f t="shared" si="63"/>
        <v>0.27563395810363744</v>
      </c>
      <c r="H410" s="3">
        <f t="shared" si="64"/>
        <v>0.17309812568908772</v>
      </c>
      <c r="I410" s="3">
        <f t="shared" si="65"/>
        <v>8.654906400696423E-2</v>
      </c>
      <c r="J410" s="3">
        <f t="shared" si="60"/>
        <v>0.25964718969605194</v>
      </c>
      <c r="K410" s="3">
        <f t="shared" si="66"/>
        <v>-1.1303725386352381E-5</v>
      </c>
      <c r="L410" s="4">
        <f t="shared" si="69"/>
        <v>13.41438362634913</v>
      </c>
      <c r="M410" s="4">
        <v>13.41438362634913</v>
      </c>
    </row>
    <row r="411" spans="3:13">
      <c r="C411" s="6">
        <f t="shared" si="67"/>
        <v>40.80000000000031</v>
      </c>
      <c r="D411" s="6">
        <f t="shared" si="61"/>
        <v>90.80000000000031</v>
      </c>
      <c r="E411" s="6">
        <f t="shared" si="62"/>
        <v>40.80000000000031</v>
      </c>
      <c r="F411" s="12">
        <f t="shared" si="68"/>
        <v>-0.17400881057269005</v>
      </c>
      <c r="G411" s="3">
        <f t="shared" si="63"/>
        <v>0.27533039647577001</v>
      </c>
      <c r="H411" s="3">
        <f t="shared" si="64"/>
        <v>0.17400881057269005</v>
      </c>
      <c r="I411" s="3">
        <f t="shared" si="65"/>
        <v>8.7004406443166385E-2</v>
      </c>
      <c r="J411" s="3">
        <f t="shared" si="60"/>
        <v>0.26101321701585645</v>
      </c>
      <c r="K411" s="3">
        <f t="shared" si="66"/>
        <v>-1.1375726307272238E-5</v>
      </c>
      <c r="L411" s="4">
        <f t="shared" si="69"/>
        <v>13.416662499413837</v>
      </c>
      <c r="M411" s="4">
        <v>13.416662499413837</v>
      </c>
    </row>
    <row r="412" spans="3:13">
      <c r="C412" s="6">
        <f t="shared" si="67"/>
        <v>40.900000000000311</v>
      </c>
      <c r="D412" s="6">
        <f t="shared" si="61"/>
        <v>90.900000000000318</v>
      </c>
      <c r="E412" s="6">
        <f t="shared" si="62"/>
        <v>40.900000000000311</v>
      </c>
      <c r="F412" s="12">
        <f t="shared" si="68"/>
        <v>-0.17491749174917773</v>
      </c>
      <c r="G412" s="3">
        <f t="shared" si="63"/>
        <v>0.27502750275027404</v>
      </c>
      <c r="H412" s="3">
        <f t="shared" si="64"/>
        <v>0.17491749174917773</v>
      </c>
      <c r="I412" s="3">
        <f t="shared" si="65"/>
        <v>8.7458747025881647E-2</v>
      </c>
      <c r="J412" s="3">
        <f t="shared" si="60"/>
        <v>0.26237623877505939</v>
      </c>
      <c r="K412" s="3">
        <f t="shared" si="66"/>
        <v>-1.1447727268604213E-5</v>
      </c>
      <c r="L412" s="4">
        <f t="shared" si="69"/>
        <v>13.418924502059832</v>
      </c>
      <c r="M412" s="4">
        <v>13.418924502059832</v>
      </c>
    </row>
    <row r="413" spans="3:13">
      <c r="C413" s="6">
        <f t="shared" si="67"/>
        <v>41.000000000000313</v>
      </c>
      <c r="D413" s="6">
        <f t="shared" si="61"/>
        <v>91.000000000000313</v>
      </c>
      <c r="E413" s="6">
        <f t="shared" si="62"/>
        <v>41.000000000000313</v>
      </c>
      <c r="F413" s="12">
        <f t="shared" si="68"/>
        <v>-0.17582417582417867</v>
      </c>
      <c r="G413" s="3">
        <f t="shared" si="63"/>
        <v>0.2747252747252738</v>
      </c>
      <c r="H413" s="3">
        <f t="shared" si="64"/>
        <v>0.17582417582417867</v>
      </c>
      <c r="I413" s="3">
        <f t="shared" si="65"/>
        <v>8.7912089057922652E-2</v>
      </c>
      <c r="J413" s="3">
        <f t="shared" si="60"/>
        <v>0.26373626488210133</v>
      </c>
      <c r="K413" s="3">
        <f t="shared" si="66"/>
        <v>-1.1519728270459328E-5</v>
      </c>
      <c r="L413" s="4">
        <f t="shared" si="69"/>
        <v>13.421169851277362</v>
      </c>
      <c r="M413" s="4">
        <v>13.421169851277362</v>
      </c>
    </row>
    <row r="414" spans="3:13">
      <c r="C414" s="6">
        <f t="shared" si="67"/>
        <v>41.100000000000314</v>
      </c>
      <c r="D414" s="6">
        <f t="shared" si="61"/>
        <v>91.100000000000307</v>
      </c>
      <c r="E414" s="6">
        <f t="shared" si="62"/>
        <v>41.100000000000314</v>
      </c>
      <c r="F414" s="12">
        <f t="shared" si="68"/>
        <v>-0.17672886937431678</v>
      </c>
      <c r="G414" s="3">
        <f t="shared" si="63"/>
        <v>0.2744237102085611</v>
      </c>
      <c r="H414" s="3">
        <f t="shared" si="64"/>
        <v>0.17672886937431678</v>
      </c>
      <c r="I414" s="3">
        <f t="shared" si="65"/>
        <v>8.8364435827600063E-2</v>
      </c>
      <c r="J414" s="3">
        <f t="shared" si="60"/>
        <v>0.26509330520191687</v>
      </c>
      <c r="K414" s="3">
        <f t="shared" si="66"/>
        <v>-1.1591729312976362E-5</v>
      </c>
      <c r="L414" s="4">
        <f t="shared" si="69"/>
        <v>13.423398759982891</v>
      </c>
      <c r="M414" s="4">
        <v>13.423398759982891</v>
      </c>
    </row>
    <row r="415" spans="3:13">
      <c r="C415" s="6">
        <f t="shared" si="67"/>
        <v>41.200000000000315</v>
      </c>
      <c r="D415" s="6">
        <f t="shared" si="61"/>
        <v>91.200000000000315</v>
      </c>
      <c r="E415" s="6">
        <f t="shared" si="62"/>
        <v>41.200000000000315</v>
      </c>
      <c r="F415" s="12">
        <f t="shared" si="68"/>
        <v>-0.17763157894737128</v>
      </c>
      <c r="G415" s="3">
        <f t="shared" si="63"/>
        <v>0.27412280701754294</v>
      </c>
      <c r="H415" s="3">
        <f t="shared" si="64"/>
        <v>0.17763157894737128</v>
      </c>
      <c r="I415" s="3">
        <f t="shared" si="65"/>
        <v>8.8815790608802223E-2</v>
      </c>
      <c r="J415" s="3">
        <f t="shared" si="60"/>
        <v>0.26644736955617349</v>
      </c>
      <c r="K415" s="3">
        <f t="shared" si="66"/>
        <v>-1.1663730396238581E-5</v>
      </c>
      <c r="L415" s="4">
        <f t="shared" si="69"/>
        <v>13.425611437120081</v>
      </c>
      <c r="M415" s="4">
        <v>13.425611437120081</v>
      </c>
    </row>
    <row r="416" spans="3:13">
      <c r="C416" s="6">
        <f t="shared" si="67"/>
        <v>41.300000000000317</v>
      </c>
      <c r="D416" s="6">
        <f t="shared" si="61"/>
        <v>91.300000000000324</v>
      </c>
      <c r="E416" s="6">
        <f t="shared" si="62"/>
        <v>41.300000000000317</v>
      </c>
      <c r="F416" s="12">
        <f t="shared" si="68"/>
        <v>-0.17853231106243439</v>
      </c>
      <c r="G416" s="3">
        <f t="shared" si="63"/>
        <v>0.2738225629791885</v>
      </c>
      <c r="H416" s="3">
        <f t="shared" si="64"/>
        <v>0.17853231106243439</v>
      </c>
      <c r="I416" s="3">
        <f t="shared" si="65"/>
        <v>8.9266156661074028E-2</v>
      </c>
      <c r="J416" s="3">
        <f t="shared" si="60"/>
        <v>0.2677984677235084</v>
      </c>
      <c r="K416" s="3">
        <f t="shared" si="66"/>
        <v>-1.1735731520412518E-5</v>
      </c>
      <c r="L416" s="4">
        <f t="shared" si="69"/>
        <v>13.42780808775766</v>
      </c>
      <c r="M416" s="4">
        <v>13.42780808775766</v>
      </c>
    </row>
    <row r="417" spans="3:13">
      <c r="C417" s="6">
        <f t="shared" si="67"/>
        <v>41.400000000000318</v>
      </c>
      <c r="D417" s="6">
        <f t="shared" si="61"/>
        <v>91.400000000000318</v>
      </c>
      <c r="E417" s="6">
        <f t="shared" si="62"/>
        <v>41.400000000000318</v>
      </c>
      <c r="F417" s="12">
        <f t="shared" si="68"/>
        <v>-0.17943107221006852</v>
      </c>
      <c r="G417" s="3">
        <f t="shared" si="63"/>
        <v>0.27352297592997715</v>
      </c>
      <c r="H417" s="3">
        <f t="shared" si="64"/>
        <v>0.17943107221006852</v>
      </c>
      <c r="I417" s="3">
        <f t="shared" si="65"/>
        <v>8.9715537229695497E-2</v>
      </c>
      <c r="J417" s="3">
        <f t="shared" si="60"/>
        <v>0.26914660943976398</v>
      </c>
      <c r="K417" s="3">
        <f t="shared" si="66"/>
        <v>-1.180773268558144E-5</v>
      </c>
      <c r="L417" s="4">
        <f t="shared" si="69"/>
        <v>13.429988913184307</v>
      </c>
      <c r="M417" s="4">
        <v>13.429988913184307</v>
      </c>
    </row>
    <row r="418" spans="3:13">
      <c r="C418" s="6">
        <f t="shared" si="67"/>
        <v>41.50000000000032</v>
      </c>
      <c r="D418" s="6">
        <f t="shared" si="61"/>
        <v>91.500000000000313</v>
      </c>
      <c r="E418" s="6">
        <f t="shared" si="62"/>
        <v>41.50000000000032</v>
      </c>
      <c r="F418" s="12">
        <f t="shared" si="68"/>
        <v>-0.18032786885246188</v>
      </c>
      <c r="G418" s="3">
        <f t="shared" si="63"/>
        <v>0.27322404371584608</v>
      </c>
      <c r="H418" s="3">
        <f t="shared" si="64"/>
        <v>0.18032786885246188</v>
      </c>
      <c r="I418" s="3">
        <f t="shared" si="65"/>
        <v>9.0163935545759549E-2</v>
      </c>
      <c r="J418" s="3">
        <f t="shared" si="60"/>
        <v>0.2704918043982214</v>
      </c>
      <c r="K418" s="3">
        <f t="shared" si="66"/>
        <v>-1.1879733891911881E-5</v>
      </c>
      <c r="L418" s="4">
        <f t="shared" si="69"/>
        <v>13.432154111000632</v>
      </c>
      <c r="M418" s="4">
        <v>13.432154111000632</v>
      </c>
    </row>
    <row r="419" spans="3:13">
      <c r="C419" s="6">
        <f t="shared" si="67"/>
        <v>41.600000000000321</v>
      </c>
      <c r="D419" s="6">
        <f t="shared" si="61"/>
        <v>91.600000000000321</v>
      </c>
      <c r="E419" s="6">
        <f t="shared" si="62"/>
        <v>41.600000000000321</v>
      </c>
      <c r="F419" s="12">
        <f t="shared" si="68"/>
        <v>-0.18122270742358365</v>
      </c>
      <c r="G419" s="3">
        <f t="shared" si="63"/>
        <v>0.27292576419213876</v>
      </c>
      <c r="H419" s="3">
        <f t="shared" si="64"/>
        <v>0.18122270742358365</v>
      </c>
      <c r="I419" s="3">
        <f t="shared" si="65"/>
        <v>9.0611354826249643E-2</v>
      </c>
      <c r="J419" s="3">
        <f t="shared" si="60"/>
        <v>0.27183406224983331</v>
      </c>
      <c r="K419" s="3">
        <f t="shared" si="66"/>
        <v>-1.1951735139487107E-5</v>
      </c>
      <c r="L419" s="4">
        <f t="shared" si="69"/>
        <v>13.434303875208402</v>
      </c>
      <c r="M419" s="4">
        <v>13.434303875208402</v>
      </c>
    </row>
    <row r="420" spans="3:13">
      <c r="C420" s="6">
        <f t="shared" si="67"/>
        <v>41.700000000000323</v>
      </c>
      <c r="D420" s="6">
        <f t="shared" si="61"/>
        <v>91.70000000000033</v>
      </c>
      <c r="E420" s="6">
        <f t="shared" si="62"/>
        <v>41.700000000000323</v>
      </c>
      <c r="F420" s="12">
        <f t="shared" si="68"/>
        <v>-0.18211559432933766</v>
      </c>
      <c r="G420" s="3">
        <f t="shared" si="63"/>
        <v>0.27262813522355411</v>
      </c>
      <c r="H420" s="3">
        <f t="shared" si="64"/>
        <v>0.18211559432933766</v>
      </c>
      <c r="I420" s="3">
        <f t="shared" si="65"/>
        <v>9.10577982741166E-2</v>
      </c>
      <c r="J420" s="3">
        <f t="shared" si="60"/>
        <v>0.27317339260345425</v>
      </c>
      <c r="K420" s="3">
        <f t="shared" si="66"/>
        <v>-1.2023736428445897E-5</v>
      </c>
      <c r="L420" s="4">
        <f t="shared" si="69"/>
        <v>13.436438396297063</v>
      </c>
      <c r="M420" s="4">
        <v>13.436438396297063</v>
      </c>
    </row>
    <row r="421" spans="3:13">
      <c r="C421" s="6">
        <f t="shared" si="67"/>
        <v>41.800000000000324</v>
      </c>
      <c r="D421" s="6">
        <f t="shared" si="61"/>
        <v>91.800000000000324</v>
      </c>
      <c r="E421" s="6">
        <f t="shared" si="62"/>
        <v>41.800000000000324</v>
      </c>
      <c r="F421" s="12">
        <f t="shared" si="68"/>
        <v>-0.18300653594771529</v>
      </c>
      <c r="G421" s="3">
        <f t="shared" si="63"/>
        <v>0.27233115468409491</v>
      </c>
      <c r="H421" s="3">
        <f t="shared" si="64"/>
        <v>0.18300653594771529</v>
      </c>
      <c r="I421" s="3">
        <f t="shared" si="65"/>
        <v>9.1503269078354987E-2</v>
      </c>
      <c r="J421" s="3">
        <f t="shared" si="60"/>
        <v>0.27450980502607025</v>
      </c>
      <c r="K421" s="3">
        <f t="shared" si="66"/>
        <v>-1.2095737758954783E-5</v>
      </c>
      <c r="L421" s="4">
        <f t="shared" si="69"/>
        <v>13.438557861327704</v>
      </c>
      <c r="M421" s="4">
        <v>13.438557861327704</v>
      </c>
    </row>
    <row r="422" spans="3:13">
      <c r="C422" s="6">
        <f t="shared" si="67"/>
        <v>41.900000000000325</v>
      </c>
      <c r="D422" s="6">
        <f t="shared" si="61"/>
        <v>91.900000000000318</v>
      </c>
      <c r="E422" s="6">
        <f t="shared" si="62"/>
        <v>41.900000000000325</v>
      </c>
      <c r="F422" s="12">
        <f t="shared" si="68"/>
        <v>-0.18389553862894742</v>
      </c>
      <c r="G422" s="3">
        <f t="shared" si="63"/>
        <v>0.27203482045701755</v>
      </c>
      <c r="H422" s="3">
        <f t="shared" si="64"/>
        <v>0.18389553862894742</v>
      </c>
      <c r="I422" s="3">
        <f t="shared" si="65"/>
        <v>9.1947770414079213E-2</v>
      </c>
      <c r="J422" s="3">
        <f t="shared" si="60"/>
        <v>0.27584330904302662</v>
      </c>
      <c r="K422" s="3">
        <f t="shared" si="66"/>
        <v>-1.2167739131097033E-5</v>
      </c>
      <c r="L422" s="4">
        <f t="shared" si="69"/>
        <v>13.440662454014497</v>
      </c>
      <c r="M422" s="4">
        <v>13.440662454014497</v>
      </c>
    </row>
    <row r="423" spans="3:13">
      <c r="C423" s="6">
        <f t="shared" si="67"/>
        <v>42.000000000000327</v>
      </c>
      <c r="D423" s="6">
        <f t="shared" si="61"/>
        <v>92.000000000000327</v>
      </c>
      <c r="E423" s="6">
        <f t="shared" si="62"/>
        <v>42.000000000000327</v>
      </c>
      <c r="F423" s="12">
        <f t="shared" si="68"/>
        <v>-0.18478260869565508</v>
      </c>
      <c r="G423" s="3">
        <f t="shared" si="63"/>
        <v>0.27173913043478165</v>
      </c>
      <c r="H423" s="3">
        <f t="shared" si="64"/>
        <v>0.18478260869565508</v>
      </c>
      <c r="I423" s="3">
        <f t="shared" si="65"/>
        <v>9.239130544259877E-2</v>
      </c>
      <c r="J423" s="3">
        <f t="shared" si="60"/>
        <v>0.27717391413825387</v>
      </c>
      <c r="K423" s="3">
        <f t="shared" si="66"/>
        <v>-1.2239740544983668E-5</v>
      </c>
      <c r="L423" s="4">
        <f t="shared" si="69"/>
        <v>13.442752354803767</v>
      </c>
      <c r="M423" s="4">
        <v>13.442752354803767</v>
      </c>
    </row>
    <row r="424" spans="3:13">
      <c r="C424" s="6">
        <f t="shared" si="67"/>
        <v>42.100000000000328</v>
      </c>
      <c r="D424" s="6">
        <f t="shared" si="61"/>
        <v>92.100000000000335</v>
      </c>
      <c r="E424" s="6">
        <f t="shared" si="62"/>
        <v>42.100000000000328</v>
      </c>
      <c r="F424" s="12">
        <f t="shared" si="68"/>
        <v>-0.18566775244299963</v>
      </c>
      <c r="G424" s="3">
        <f t="shared" si="63"/>
        <v>0.2714440825190001</v>
      </c>
      <c r="H424" s="3">
        <f t="shared" si="64"/>
        <v>0.18566775244299963</v>
      </c>
      <c r="I424" s="3">
        <f t="shared" si="65"/>
        <v>9.2833877311493312E-2</v>
      </c>
      <c r="J424" s="3">
        <f t="shared" si="60"/>
        <v>0.27850162975449294</v>
      </c>
      <c r="K424" s="3">
        <f t="shared" si="66"/>
        <v>-1.2311742000753467E-5</v>
      </c>
      <c r="L424" s="4">
        <f t="shared" si="69"/>
        <v>13.444827740950725</v>
      </c>
      <c r="M424" s="4">
        <v>13.444827740950725</v>
      </c>
    </row>
    <row r="425" spans="3:13">
      <c r="C425" s="6">
        <f t="shared" si="67"/>
        <v>42.20000000000033</v>
      </c>
      <c r="D425" s="6">
        <f t="shared" si="61"/>
        <v>92.20000000000033</v>
      </c>
      <c r="E425" s="6">
        <f t="shared" si="62"/>
        <v>42.20000000000033</v>
      </c>
      <c r="F425" s="12">
        <f t="shared" si="68"/>
        <v>-0.18655097613883154</v>
      </c>
      <c r="G425" s="3">
        <f t="shared" si="63"/>
        <v>0.27114967462038947</v>
      </c>
      <c r="H425" s="3">
        <f t="shared" si="64"/>
        <v>0.18655097613883154</v>
      </c>
      <c r="I425" s="3">
        <f t="shared" si="65"/>
        <v>9.3275489154687072E-2</v>
      </c>
      <c r="J425" s="3">
        <f t="shared" si="60"/>
        <v>0.27982646529351862</v>
      </c>
      <c r="K425" s="3">
        <f t="shared" si="66"/>
        <v>-1.2383743498545208E-5</v>
      </c>
      <c r="L425" s="4">
        <f t="shared" si="69"/>
        <v>13.446888786593963</v>
      </c>
      <c r="M425" s="4">
        <v>13.446888786593963</v>
      </c>
    </row>
    <row r="426" spans="3:13">
      <c r="C426" s="6">
        <f t="shared" si="67"/>
        <v>42.300000000000331</v>
      </c>
      <c r="D426" s="6">
        <f t="shared" si="61"/>
        <v>92.300000000000324</v>
      </c>
      <c r="E426" s="6">
        <f t="shared" si="62"/>
        <v>42.300000000000331</v>
      </c>
      <c r="F426" s="12">
        <f t="shared" si="68"/>
        <v>-0.18743228602383824</v>
      </c>
      <c r="G426" s="3">
        <f t="shared" si="63"/>
        <v>0.27085590465872061</v>
      </c>
      <c r="H426" s="3">
        <f t="shared" si="64"/>
        <v>0.18743228602383824</v>
      </c>
      <c r="I426" s="3">
        <f t="shared" si="65"/>
        <v>9.3716144092522838E-2</v>
      </c>
      <c r="J426" s="3">
        <f t="shared" si="60"/>
        <v>0.28114843011636109</v>
      </c>
      <c r="K426" s="3">
        <f t="shared" si="66"/>
        <v>-1.2455745038497668E-5</v>
      </c>
      <c r="L426" s="4">
        <f t="shared" si="69"/>
        <v>13.448935662827797</v>
      </c>
      <c r="M426" s="4">
        <v>13.448935662827797</v>
      </c>
    </row>
    <row r="427" spans="3:13">
      <c r="C427" s="6">
        <f t="shared" si="67"/>
        <v>42.400000000000333</v>
      </c>
      <c r="D427" s="6">
        <f t="shared" si="61"/>
        <v>92.400000000000333</v>
      </c>
      <c r="E427" s="6">
        <f t="shared" si="62"/>
        <v>42.400000000000333</v>
      </c>
      <c r="F427" s="12">
        <f t="shared" si="68"/>
        <v>-0.18831168831169123</v>
      </c>
      <c r="G427" s="3">
        <f t="shared" si="63"/>
        <v>0.27056277056276962</v>
      </c>
      <c r="H427" s="3">
        <f t="shared" si="64"/>
        <v>0.18831168831169123</v>
      </c>
      <c r="I427" s="3">
        <f t="shared" si="65"/>
        <v>9.4155845231835386E-2</v>
      </c>
      <c r="J427" s="3">
        <f t="shared" si="60"/>
        <v>0.28246753354352661</v>
      </c>
      <c r="K427" s="3">
        <f t="shared" si="66"/>
        <v>-1.2527746620721869E-5</v>
      </c>
      <c r="L427" s="4">
        <f t="shared" si="69"/>
        <v>13.450968537772518</v>
      </c>
      <c r="M427" s="4">
        <v>13.450968537772518</v>
      </c>
    </row>
    <row r="428" spans="3:13">
      <c r="C428" s="6">
        <f t="shared" si="67"/>
        <v>42.500000000000334</v>
      </c>
      <c r="D428" s="6">
        <f t="shared" si="61"/>
        <v>92.500000000000341</v>
      </c>
      <c r="E428" s="6">
        <f t="shared" si="62"/>
        <v>42.500000000000334</v>
      </c>
      <c r="F428" s="12">
        <f t="shared" si="68"/>
        <v>-0.18918918918919211</v>
      </c>
      <c r="G428" s="3">
        <f t="shared" si="63"/>
        <v>0.27027027027026929</v>
      </c>
      <c r="H428" s="3">
        <f t="shared" si="64"/>
        <v>0.18918918918919211</v>
      </c>
      <c r="I428" s="3">
        <f t="shared" si="65"/>
        <v>9.4594595666024628E-2</v>
      </c>
      <c r="J428" s="3">
        <f t="shared" si="60"/>
        <v>0.28378378485521671</v>
      </c>
      <c r="K428" s="3">
        <f t="shared" si="66"/>
        <v>-1.2599748245301079E-5</v>
      </c>
      <c r="L428" s="4">
        <f t="shared" si="69"/>
        <v>13.452987576642633</v>
      </c>
      <c r="M428" s="4">
        <v>13.452987576642633</v>
      </c>
    </row>
    <row r="429" spans="3:13">
      <c r="C429" s="6">
        <f t="shared" si="67"/>
        <v>42.600000000000335</v>
      </c>
      <c r="D429" s="6">
        <f t="shared" si="61"/>
        <v>92.600000000000335</v>
      </c>
      <c r="E429" s="6">
        <f t="shared" si="62"/>
        <v>42.600000000000335</v>
      </c>
      <c r="F429" s="12">
        <f t="shared" si="68"/>
        <v>-0.19006479481641761</v>
      </c>
      <c r="G429" s="3">
        <f t="shared" si="63"/>
        <v>0.26997840172786081</v>
      </c>
      <c r="H429" s="3">
        <f t="shared" si="64"/>
        <v>0.19006479481641761</v>
      </c>
      <c r="I429" s="3">
        <f t="shared" si="65"/>
        <v>9.5032398475127997E-2</v>
      </c>
      <c r="J429" s="3">
        <f t="shared" si="60"/>
        <v>0.28509719329154559</v>
      </c>
      <c r="K429" s="3">
        <f t="shared" si="66"/>
        <v>-1.2671749912374075E-5</v>
      </c>
      <c r="L429" s="4">
        <f t="shared" si="69"/>
        <v>13.454992941813163</v>
      </c>
      <c r="M429" s="4">
        <v>13.454992941813163</v>
      </c>
    </row>
    <row r="430" spans="3:13">
      <c r="C430" s="6">
        <f t="shared" si="67"/>
        <v>42.700000000000337</v>
      </c>
      <c r="D430" s="6">
        <f t="shared" si="61"/>
        <v>92.70000000000033</v>
      </c>
      <c r="E430" s="6">
        <f t="shared" si="62"/>
        <v>42.700000000000337</v>
      </c>
      <c r="F430" s="12">
        <f t="shared" si="68"/>
        <v>-0.19093851132686379</v>
      </c>
      <c r="G430" s="3">
        <f t="shared" si="63"/>
        <v>0.26968716289104544</v>
      </c>
      <c r="H430" s="3">
        <f t="shared" si="64"/>
        <v>0.19093851132686379</v>
      </c>
      <c r="I430" s="3">
        <f t="shared" si="65"/>
        <v>9.5469256725892654E-2</v>
      </c>
      <c r="J430" s="3">
        <f t="shared" ref="J430:J493" si="70">$H430+$I430</f>
        <v>0.28640776805275647</v>
      </c>
      <c r="K430" s="3">
        <f t="shared" si="66"/>
        <v>-1.2743751622135147E-5</v>
      </c>
      <c r="L430" s="4">
        <f t="shared" si="69"/>
        <v>13.456984792884061</v>
      </c>
      <c r="M430" s="4">
        <v>13.456984792884061</v>
      </c>
    </row>
    <row r="431" spans="3:13">
      <c r="C431" s="6">
        <f t="shared" si="67"/>
        <v>42.800000000000338</v>
      </c>
      <c r="D431" s="6">
        <f t="shared" si="61"/>
        <v>92.800000000000338</v>
      </c>
      <c r="E431" s="6">
        <f t="shared" si="62"/>
        <v>42.800000000000338</v>
      </c>
      <c r="F431" s="12">
        <f t="shared" si="68"/>
        <v>-0.19181034482758916</v>
      </c>
      <c r="G431" s="3">
        <f t="shared" si="63"/>
        <v>0.26939655172413696</v>
      </c>
      <c r="H431" s="3">
        <f t="shared" si="64"/>
        <v>0.19181034482758916</v>
      </c>
      <c r="I431" s="3">
        <f t="shared" si="65"/>
        <v>9.5905173471847002E-2</v>
      </c>
      <c r="J431" s="3">
        <f t="shared" si="70"/>
        <v>0.28771551829943615</v>
      </c>
      <c r="K431" s="3">
        <f t="shared" si="66"/>
        <v>-1.2815753374612049E-5</v>
      </c>
      <c r="L431" s="4">
        <f t="shared" si="69"/>
        <v>13.458963286742806</v>
      </c>
      <c r="M431" s="4">
        <v>13.458963286742806</v>
      </c>
    </row>
    <row r="432" spans="3:13">
      <c r="C432" s="6">
        <f t="shared" si="67"/>
        <v>42.90000000000034</v>
      </c>
      <c r="D432" s="6">
        <f t="shared" si="61"/>
        <v>92.900000000000347</v>
      </c>
      <c r="E432" s="6">
        <f t="shared" si="62"/>
        <v>42.90000000000034</v>
      </c>
      <c r="F432" s="12">
        <f t="shared" si="68"/>
        <v>-0.19268030139935707</v>
      </c>
      <c r="G432" s="3">
        <f t="shared" si="63"/>
        <v>0.26910656620021428</v>
      </c>
      <c r="H432" s="3">
        <f t="shared" si="64"/>
        <v>0.19268030139935707</v>
      </c>
      <c r="I432" s="3">
        <f t="shared" si="65"/>
        <v>9.6340151753371878E-2</v>
      </c>
      <c r="J432" s="3">
        <f t="shared" si="70"/>
        <v>0.28902045315272895</v>
      </c>
      <c r="K432" s="3">
        <f t="shared" si="66"/>
        <v>-1.2887755170026827E-5</v>
      </c>
      <c r="L432" s="4">
        <f t="shared" si="69"/>
        <v>13.460928577625264</v>
      </c>
      <c r="M432" s="4">
        <v>13.460928577625264</v>
      </c>
    </row>
    <row r="433" spans="3:13">
      <c r="C433" s="6">
        <f t="shared" si="67"/>
        <v>43.000000000000341</v>
      </c>
      <c r="D433" s="6">
        <f t="shared" si="61"/>
        <v>93.000000000000341</v>
      </c>
      <c r="E433" s="6">
        <f t="shared" si="62"/>
        <v>43.000000000000341</v>
      </c>
      <c r="F433" s="12">
        <f t="shared" si="68"/>
        <v>-0.19354838709677716</v>
      </c>
      <c r="G433" s="3">
        <f t="shared" si="63"/>
        <v>0.26881720430107431</v>
      </c>
      <c r="H433" s="3">
        <f t="shared" si="64"/>
        <v>0.19354838709677716</v>
      </c>
      <c r="I433" s="3">
        <f t="shared" si="65"/>
        <v>9.6774194597771285E-2</v>
      </c>
      <c r="J433" s="3">
        <f t="shared" si="70"/>
        <v>0.29032258169454844</v>
      </c>
      <c r="K433" s="3">
        <f t="shared" si="66"/>
        <v>-1.295975700837948E-5</v>
      </c>
      <c r="L433" s="4">
        <f t="shared" si="69"/>
        <v>13.462880817174835</v>
      </c>
      <c r="M433" s="4">
        <v>13.462880817174835</v>
      </c>
    </row>
    <row r="434" spans="3:13">
      <c r="C434" s="6">
        <f t="shared" si="67"/>
        <v>43.100000000000342</v>
      </c>
      <c r="D434" s="6">
        <f t="shared" si="61"/>
        <v>93.100000000000335</v>
      </c>
      <c r="E434" s="6">
        <f t="shared" si="62"/>
        <v>43.100000000000342</v>
      </c>
      <c r="F434" s="12">
        <f t="shared" si="68"/>
        <v>-0.19441460794844551</v>
      </c>
      <c r="G434" s="3">
        <f t="shared" si="63"/>
        <v>0.26852846401718483</v>
      </c>
      <c r="H434" s="3">
        <f t="shared" si="64"/>
        <v>0.19441460794844551</v>
      </c>
      <c r="I434" s="3">
        <f t="shared" si="65"/>
        <v>9.7207305019342452E-2</v>
      </c>
      <c r="J434" s="3">
        <f t="shared" si="70"/>
        <v>0.29162191296778794</v>
      </c>
      <c r="K434" s="3">
        <f t="shared" si="66"/>
        <v>-1.3031758889919809E-5</v>
      </c>
      <c r="L434" s="4">
        <f t="shared" si="69"/>
        <v>13.464820154499963</v>
      </c>
      <c r="M434" s="4">
        <v>13.464820154499963</v>
      </c>
    </row>
    <row r="435" spans="3:13">
      <c r="C435" s="6">
        <f t="shared" si="67"/>
        <v>43.200000000000344</v>
      </c>
      <c r="D435" s="6">
        <f t="shared" si="61"/>
        <v>93.200000000000344</v>
      </c>
      <c r="E435" s="6">
        <f t="shared" si="62"/>
        <v>43.200000000000344</v>
      </c>
      <c r="F435" s="12">
        <f t="shared" si="68"/>
        <v>-0.19527896995708452</v>
      </c>
      <c r="G435" s="3">
        <f t="shared" si="63"/>
        <v>0.26824034334763852</v>
      </c>
      <c r="H435" s="3">
        <f t="shared" si="64"/>
        <v>0.19527896995708452</v>
      </c>
      <c r="I435" s="3">
        <f t="shared" si="65"/>
        <v>9.763948601944579E-2</v>
      </c>
      <c r="J435" s="3">
        <f t="shared" si="70"/>
        <v>0.29291845597653032</v>
      </c>
      <c r="K435" s="3">
        <f t="shared" si="66"/>
        <v>-1.3103760814703325E-5</v>
      </c>
      <c r="L435" s="4">
        <f t="shared" si="69"/>
        <v>13.466746736230073</v>
      </c>
      <c r="M435" s="4">
        <v>13.466746736230073</v>
      </c>
    </row>
    <row r="436" spans="3:13">
      <c r="C436" s="6">
        <f t="shared" si="67"/>
        <v>43.300000000000345</v>
      </c>
      <c r="D436" s="6">
        <f t="shared" si="61"/>
        <v>93.300000000000352</v>
      </c>
      <c r="E436" s="6">
        <f t="shared" si="62"/>
        <v>43.300000000000345</v>
      </c>
      <c r="F436" s="12">
        <f t="shared" si="68"/>
        <v>-0.19614147909968141</v>
      </c>
      <c r="G436" s="3">
        <f t="shared" si="63"/>
        <v>0.26795284030010619</v>
      </c>
      <c r="H436" s="3">
        <f t="shared" si="64"/>
        <v>0.19614147909968141</v>
      </c>
      <c r="I436" s="3">
        <f t="shared" si="65"/>
        <v>9.8070740586574154E-2</v>
      </c>
      <c r="J436" s="3">
        <f t="shared" si="70"/>
        <v>0.29421221968625555</v>
      </c>
      <c r="K436" s="3">
        <f t="shared" si="66"/>
        <v>-1.3175762782868805E-5</v>
      </c>
      <c r="L436" s="4">
        <f t="shared" si="69"/>
        <v>13.468660706569967</v>
      </c>
      <c r="M436" s="4">
        <v>13.468660706569967</v>
      </c>
    </row>
    <row r="437" spans="3:13">
      <c r="C437" s="6">
        <f t="shared" si="67"/>
        <v>43.400000000000347</v>
      </c>
      <c r="D437" s="6">
        <f t="shared" si="61"/>
        <v>93.400000000000347</v>
      </c>
      <c r="E437" s="6">
        <f t="shared" si="62"/>
        <v>43.400000000000347</v>
      </c>
      <c r="F437" s="12">
        <f t="shared" si="68"/>
        <v>-0.19700214132762611</v>
      </c>
      <c r="G437" s="3">
        <f t="shared" si="63"/>
        <v>0.26766595289079131</v>
      </c>
      <c r="H437" s="3">
        <f t="shared" si="64"/>
        <v>0.19700214132762611</v>
      </c>
      <c r="I437" s="3">
        <f t="shared" si="65"/>
        <v>9.8501071696421749E-2</v>
      </c>
      <c r="J437" s="3">
        <f t="shared" si="70"/>
        <v>0.29550321302404786</v>
      </c>
      <c r="K437" s="3">
        <f t="shared" si="66"/>
        <v>-1.3247764794527273E-5</v>
      </c>
      <c r="L437" s="4">
        <f t="shared" si="69"/>
        <v>13.470562207352733</v>
      </c>
      <c r="M437" s="4">
        <v>13.470562207352733</v>
      </c>
    </row>
    <row r="438" spans="3:13">
      <c r="C438" s="6">
        <f t="shared" si="67"/>
        <v>43.500000000000348</v>
      </c>
      <c r="D438" s="6">
        <f t="shared" si="61"/>
        <v>93.500000000000341</v>
      </c>
      <c r="E438" s="6">
        <f t="shared" si="62"/>
        <v>43.500000000000348</v>
      </c>
      <c r="F438" s="12">
        <f t="shared" si="68"/>
        <v>-0.19786096256684793</v>
      </c>
      <c r="G438" s="3">
        <f t="shared" si="63"/>
        <v>0.26737967914438404</v>
      </c>
      <c r="H438" s="3">
        <f t="shared" si="64"/>
        <v>0.19786096256684793</v>
      </c>
      <c r="I438" s="3">
        <f t="shared" si="65"/>
        <v>9.8930482311952478E-2</v>
      </c>
      <c r="J438" s="3">
        <f t="shared" si="70"/>
        <v>0.29679144487880038</v>
      </c>
      <c r="K438" s="3">
        <f t="shared" si="66"/>
        <v>-1.331976684984526E-5</v>
      </c>
      <c r="L438" s="4">
        <f t="shared" si="69"/>
        <v>13.472451378091229</v>
      </c>
      <c r="M438" s="4">
        <v>13.472451378091229</v>
      </c>
    </row>
    <row r="439" spans="3:13">
      <c r="C439" s="6">
        <f t="shared" si="67"/>
        <v>43.60000000000035</v>
      </c>
      <c r="D439" s="6">
        <f t="shared" si="61"/>
        <v>93.60000000000035</v>
      </c>
      <c r="E439" s="6">
        <f t="shared" si="62"/>
        <v>43.60000000000035</v>
      </c>
      <c r="F439" s="12">
        <f t="shared" si="68"/>
        <v>-0.1987179487179517</v>
      </c>
      <c r="G439" s="3">
        <f t="shared" si="63"/>
        <v>0.26709401709401609</v>
      </c>
      <c r="H439" s="3">
        <f t="shared" si="64"/>
        <v>0.1987179487179517</v>
      </c>
      <c r="I439" s="3">
        <f t="shared" si="65"/>
        <v>9.9358975383468065E-2</v>
      </c>
      <c r="J439" s="3">
        <f t="shared" si="70"/>
        <v>0.29807692410141978</v>
      </c>
      <c r="K439" s="3">
        <f t="shared" si="66"/>
        <v>-1.3391768948906035E-5</v>
      </c>
      <c r="L439" s="4">
        <f t="shared" si="69"/>
        <v>13.474328356028172</v>
      </c>
      <c r="M439" s="4">
        <v>13.474328356028172</v>
      </c>
    </row>
    <row r="440" spans="3:13">
      <c r="C440" s="6">
        <f t="shared" si="67"/>
        <v>43.700000000000351</v>
      </c>
      <c r="D440" s="6">
        <f t="shared" si="61"/>
        <v>93.700000000000358</v>
      </c>
      <c r="E440" s="6">
        <f t="shared" si="62"/>
        <v>43.700000000000351</v>
      </c>
      <c r="F440" s="12">
        <f t="shared" si="68"/>
        <v>-0.19957310565635303</v>
      </c>
      <c r="G440" s="3">
        <f t="shared" si="63"/>
        <v>0.26680896478121563</v>
      </c>
      <c r="H440" s="3">
        <f t="shared" si="64"/>
        <v>0.19957310565635303</v>
      </c>
      <c r="I440" s="3">
        <f t="shared" si="65"/>
        <v>9.9786553848675616E-2</v>
      </c>
      <c r="J440" s="3">
        <f t="shared" si="70"/>
        <v>0.29935965950502863</v>
      </c>
      <c r="K440" s="3">
        <f t="shared" si="66"/>
        <v>-1.3463771091848376E-5</v>
      </c>
      <c r="L440" s="4">
        <f t="shared" si="69"/>
        <v>13.476193276184892</v>
      </c>
      <c r="M440" s="4">
        <v>13.476193276184892</v>
      </c>
    </row>
    <row r="441" spans="3:13">
      <c r="C441" s="6">
        <f t="shared" si="67"/>
        <v>43.800000000000352</v>
      </c>
      <c r="D441" s="6">
        <f t="shared" si="61"/>
        <v>93.800000000000352</v>
      </c>
      <c r="E441" s="6">
        <f t="shared" si="62"/>
        <v>43.800000000000352</v>
      </c>
      <c r="F441" s="12">
        <f t="shared" si="68"/>
        <v>-0.20042643923241238</v>
      </c>
      <c r="G441" s="3">
        <f t="shared" si="63"/>
        <v>0.26652452025586254</v>
      </c>
      <c r="H441" s="3">
        <f t="shared" si="64"/>
        <v>0.20042643923241238</v>
      </c>
      <c r="I441" s="3">
        <f t="shared" si="65"/>
        <v>0.10021322063275465</v>
      </c>
      <c r="J441" s="3">
        <f t="shared" si="70"/>
        <v>0.30063965986516705</v>
      </c>
      <c r="K441" s="3">
        <f t="shared" si="66"/>
        <v>-1.3535773278783303E-5</v>
      </c>
      <c r="L441" s="4">
        <f t="shared" si="69"/>
        <v>13.478046271408777</v>
      </c>
      <c r="M441" s="4">
        <v>13.478046271408777</v>
      </c>
    </row>
    <row r="442" spans="3:13">
      <c r="C442" s="6">
        <f t="shared" si="67"/>
        <v>43.900000000000354</v>
      </c>
      <c r="D442" s="6">
        <f t="shared" si="61"/>
        <v>93.900000000000347</v>
      </c>
      <c r="E442" s="6">
        <f t="shared" si="62"/>
        <v>43.900000000000354</v>
      </c>
      <c r="F442" s="12">
        <f t="shared" si="68"/>
        <v>-0.20127795527156853</v>
      </c>
      <c r="G442" s="3">
        <f t="shared" si="63"/>
        <v>0.26624068157614383</v>
      </c>
      <c r="H442" s="3">
        <f t="shared" si="64"/>
        <v>0.20127795527156853</v>
      </c>
      <c r="I442" s="3">
        <f t="shared" si="65"/>
        <v>0.10063897864842387</v>
      </c>
      <c r="J442" s="3">
        <f t="shared" si="70"/>
        <v>0.30191693391999241</v>
      </c>
      <c r="K442" s="3">
        <f t="shared" si="66"/>
        <v>-1.3607775509877351E-5</v>
      </c>
      <c r="L442" s="4">
        <f t="shared" si="69"/>
        <v>13.47988747241946</v>
      </c>
      <c r="M442" s="4">
        <v>13.47988747241946</v>
      </c>
    </row>
    <row r="443" spans="3:13">
      <c r="C443" s="6">
        <f t="shared" si="67"/>
        <v>44.000000000000355</v>
      </c>
      <c r="D443" s="6">
        <f t="shared" si="61"/>
        <v>94.000000000000355</v>
      </c>
      <c r="E443" s="6">
        <f t="shared" si="62"/>
        <v>44.000000000000355</v>
      </c>
      <c r="F443" s="12">
        <f t="shared" si="68"/>
        <v>-0.2021276595744711</v>
      </c>
      <c r="G443" s="3">
        <f t="shared" si="63"/>
        <v>0.26595744680850963</v>
      </c>
      <c r="H443" s="3">
        <f t="shared" si="64"/>
        <v>0.2021276595744711</v>
      </c>
      <c r="I443" s="3">
        <f t="shared" si="65"/>
        <v>0.10106383079600746</v>
      </c>
      <c r="J443" s="3">
        <f t="shared" si="70"/>
        <v>0.30319149037047854</v>
      </c>
      <c r="K443" s="3">
        <f t="shared" si="66"/>
        <v>-1.3679777785213787E-5</v>
      </c>
      <c r="L443" s="4">
        <f t="shared" si="69"/>
        <v>13.481717007853792</v>
      </c>
      <c r="M443" s="4">
        <v>13.481717007853792</v>
      </c>
    </row>
    <row r="444" spans="3:13">
      <c r="C444" s="6">
        <f t="shared" si="67"/>
        <v>44.100000000000357</v>
      </c>
      <c r="D444" s="6">
        <f t="shared" si="61"/>
        <v>94.100000000000364</v>
      </c>
      <c r="E444" s="6">
        <f t="shared" si="62"/>
        <v>44.100000000000357</v>
      </c>
      <c r="F444" s="12">
        <f t="shared" si="68"/>
        <v>-0.20297555791711247</v>
      </c>
      <c r="G444" s="3">
        <f t="shared" si="63"/>
        <v>0.26567481402762916</v>
      </c>
      <c r="H444" s="3">
        <f t="shared" si="64"/>
        <v>0.20297555791711247</v>
      </c>
      <c r="I444" s="3">
        <f t="shared" si="65"/>
        <v>0.10148777996350096</v>
      </c>
      <c r="J444" s="3">
        <f t="shared" si="70"/>
        <v>0.30446333788061342</v>
      </c>
      <c r="K444" s="3">
        <f t="shared" si="66"/>
        <v>-1.3751780104931388E-5</v>
      </c>
      <c r="L444" s="4">
        <f t="shared" si="69"/>
        <v>13.483535004309637</v>
      </c>
      <c r="M444" s="4">
        <v>13.483535004309637</v>
      </c>
    </row>
    <row r="445" spans="3:13">
      <c r="C445" s="6">
        <f t="shared" si="67"/>
        <v>44.200000000000358</v>
      </c>
      <c r="D445" s="6">
        <f t="shared" si="61"/>
        <v>94.200000000000358</v>
      </c>
      <c r="E445" s="6">
        <f t="shared" si="62"/>
        <v>44.200000000000358</v>
      </c>
      <c r="F445" s="12">
        <f t="shared" si="68"/>
        <v>-0.20382165605095845</v>
      </c>
      <c r="G445" s="3">
        <f t="shared" si="63"/>
        <v>0.26539278131634719</v>
      </c>
      <c r="H445" s="3">
        <f t="shared" si="64"/>
        <v>0.20382165605095845</v>
      </c>
      <c r="I445" s="3">
        <f t="shared" si="65"/>
        <v>0.10191082902663663</v>
      </c>
      <c r="J445" s="3">
        <f t="shared" si="70"/>
        <v>0.3057324850775951</v>
      </c>
      <c r="K445" s="3">
        <f t="shared" si="66"/>
        <v>-1.3823782469141177E-5</v>
      </c>
      <c r="L445" s="4">
        <f t="shared" si="69"/>
        <v>13.485341586388509</v>
      </c>
      <c r="M445" s="4">
        <v>13.485341586388509</v>
      </c>
    </row>
    <row r="446" spans="3:13">
      <c r="C446" s="6">
        <f t="shared" si="67"/>
        <v>44.30000000000036</v>
      </c>
      <c r="D446" s="6">
        <f t="shared" si="61"/>
        <v>94.300000000000352</v>
      </c>
      <c r="E446" s="6">
        <f t="shared" si="62"/>
        <v>44.30000000000036</v>
      </c>
      <c r="F446" s="12">
        <f t="shared" si="68"/>
        <v>-0.20466595970307833</v>
      </c>
      <c r="G446" s="3">
        <f t="shared" si="63"/>
        <v>0.26511134676564058</v>
      </c>
      <c r="H446" s="3">
        <f t="shared" si="64"/>
        <v>0.20466595970307833</v>
      </c>
      <c r="I446" s="3">
        <f t="shared" si="65"/>
        <v>0.10233298084894847</v>
      </c>
      <c r="J446" s="3">
        <f t="shared" si="70"/>
        <v>0.30699894055202681</v>
      </c>
      <c r="K446" s="3">
        <f t="shared" si="66"/>
        <v>-1.3895784877954176E-5</v>
      </c>
      <c r="L446" s="4">
        <f t="shared" si="69"/>
        <v>13.487136876737113</v>
      </c>
      <c r="M446" s="4">
        <v>13.487136876737113</v>
      </c>
    </row>
    <row r="447" spans="3:13">
      <c r="C447" s="6">
        <f t="shared" si="67"/>
        <v>44.400000000000361</v>
      </c>
      <c r="D447" s="6">
        <f t="shared" si="61"/>
        <v>94.400000000000361</v>
      </c>
      <c r="E447" s="6">
        <f t="shared" si="62"/>
        <v>44.400000000000361</v>
      </c>
      <c r="F447" s="12">
        <f t="shared" si="68"/>
        <v>-0.20550847457627422</v>
      </c>
      <c r="G447" s="3">
        <f t="shared" si="63"/>
        <v>0.26483050847457523</v>
      </c>
      <c r="H447" s="3">
        <f t="shared" si="64"/>
        <v>0.20550847457627422</v>
      </c>
      <c r="I447" s="3">
        <f t="shared" si="65"/>
        <v>0.10275423828183698</v>
      </c>
      <c r="J447" s="3">
        <f t="shared" si="70"/>
        <v>0.30826271285811119</v>
      </c>
      <c r="K447" s="3">
        <f t="shared" si="66"/>
        <v>-1.3967787331564674E-5</v>
      </c>
      <c r="L447" s="4">
        <f t="shared" si="69"/>
        <v>13.488920996087813</v>
      </c>
      <c r="M447" s="4">
        <v>13.488920996087813</v>
      </c>
    </row>
    <row r="448" spans="3:13">
      <c r="C448" s="6">
        <f t="shared" si="67"/>
        <v>44.500000000000362</v>
      </c>
      <c r="D448" s="6">
        <f t="shared" si="61"/>
        <v>94.500000000000369</v>
      </c>
      <c r="E448" s="6">
        <f t="shared" si="62"/>
        <v>44.500000000000362</v>
      </c>
      <c r="F448" s="12">
        <f t="shared" si="68"/>
        <v>-0.20634920634920939</v>
      </c>
      <c r="G448" s="3">
        <f t="shared" si="63"/>
        <v>0.26455026455026354</v>
      </c>
      <c r="H448" s="3">
        <f t="shared" si="64"/>
        <v>0.20634920634920939</v>
      </c>
      <c r="I448" s="3">
        <f t="shared" si="65"/>
        <v>0.10317460416463319</v>
      </c>
      <c r="J448" s="3">
        <f t="shared" si="70"/>
        <v>0.30952381051384259</v>
      </c>
      <c r="K448" s="3">
        <f t="shared" si="66"/>
        <v>-1.4039789830055938E-5</v>
      </c>
      <c r="L448" s="4">
        <f t="shared" si="69"/>
        <v>13.490694063298056</v>
      </c>
      <c r="M448" s="4">
        <v>13.490694063298056</v>
      </c>
    </row>
    <row r="449" spans="3:13">
      <c r="C449" s="6">
        <f t="shared" si="67"/>
        <v>44.600000000000364</v>
      </c>
      <c r="D449" s="6">
        <f t="shared" si="61"/>
        <v>94.600000000000364</v>
      </c>
      <c r="E449" s="6">
        <f t="shared" si="62"/>
        <v>44.600000000000364</v>
      </c>
      <c r="F449" s="12">
        <f t="shared" si="68"/>
        <v>-0.20718816067653581</v>
      </c>
      <c r="G449" s="3">
        <f t="shared" si="63"/>
        <v>0.26427061310782141</v>
      </c>
      <c r="H449" s="3">
        <f t="shared" si="64"/>
        <v>0.20718816067653581</v>
      </c>
      <c r="I449" s="3">
        <f t="shared" si="65"/>
        <v>0.10359408132466245</v>
      </c>
      <c r="J449" s="3">
        <f t="shared" si="70"/>
        <v>0.31078224200119825</v>
      </c>
      <c r="K449" s="3">
        <f t="shared" si="66"/>
        <v>-1.4111792373511234E-5</v>
      </c>
      <c r="L449" s="4">
        <f t="shared" si="69"/>
        <v>13.492456195388781</v>
      </c>
      <c r="M449" s="4">
        <v>13.492456195388781</v>
      </c>
    </row>
    <row r="450" spans="3:13">
      <c r="C450" s="6">
        <f t="shared" si="67"/>
        <v>44.700000000000365</v>
      </c>
      <c r="D450" s="6">
        <f t="shared" si="61"/>
        <v>94.700000000000358</v>
      </c>
      <c r="E450" s="6">
        <f t="shared" si="62"/>
        <v>44.700000000000365</v>
      </c>
      <c r="F450" s="12">
        <f t="shared" si="68"/>
        <v>-0.20802534318902102</v>
      </c>
      <c r="G450" s="3">
        <f t="shared" si="63"/>
        <v>0.26399155227032634</v>
      </c>
      <c r="H450" s="3">
        <f t="shared" si="64"/>
        <v>0.20802534318902102</v>
      </c>
      <c r="I450" s="3">
        <f t="shared" si="65"/>
        <v>0.10401267257730802</v>
      </c>
      <c r="J450" s="3">
        <f t="shared" si="70"/>
        <v>0.31203801576632906</v>
      </c>
      <c r="K450" s="3">
        <f t="shared" si="66"/>
        <v>-1.4183794962124852E-5</v>
      </c>
      <c r="L450" s="4">
        <f t="shared" si="69"/>
        <v>13.494207507581864</v>
      </c>
      <c r="M450" s="4">
        <v>13.494207507581864</v>
      </c>
    </row>
    <row r="451" spans="3:13">
      <c r="C451" s="6">
        <f t="shared" si="67"/>
        <v>44.800000000000367</v>
      </c>
      <c r="D451" s="6">
        <f t="shared" ref="D451:D514" si="71">$A$4+$C451</f>
        <v>94.800000000000367</v>
      </c>
      <c r="E451" s="6">
        <f t="shared" ref="E451:E514" si="72">$A$10*$C451</f>
        <v>44.800000000000367</v>
      </c>
      <c r="F451" s="12">
        <f t="shared" si="68"/>
        <v>-0.20886075949367394</v>
      </c>
      <c r="G451" s="3">
        <f t="shared" ref="G451:G514" si="73">IF(($A$4*$A$6-$E451)&gt;0,($E451+$A$14*$A$4)/$D451,($A$14*$A$4+$A$6*$A$4)/$D451)</f>
        <v>0.26371308016877537</v>
      </c>
      <c r="H451" s="3">
        <f t="shared" ref="H451:H514" si="74">($E451-$A$4*$A$6)/$D451</f>
        <v>0.20886075949367394</v>
      </c>
      <c r="I451" s="3">
        <f t="shared" ref="I451:I514" si="75">0.5*(SQRT(($A$16+$H451)^2+4*$A$16*$G451))</f>
        <v>0.10443038072607377</v>
      </c>
      <c r="J451" s="3">
        <f t="shared" si="70"/>
        <v>0.31329114021974769</v>
      </c>
      <c r="K451" s="3">
        <f t="shared" ref="K451:K514" si="76">0.5*(SQRT(($A$8+$G451)^2+4*$A$8*$F451)-($A$8+$G451))</f>
        <v>-1.4255797595952302E-5</v>
      </c>
      <c r="L451" s="4">
        <f t="shared" si="69"/>
        <v>13.495948113336603</v>
      </c>
      <c r="M451" s="4">
        <v>13.495948113336603</v>
      </c>
    </row>
    <row r="452" spans="3:13">
      <c r="C452" s="6">
        <f t="shared" ref="C452:C515" si="77">C451+$A$18</f>
        <v>44.900000000000368</v>
      </c>
      <c r="D452" s="6">
        <f t="shared" si="71"/>
        <v>94.900000000000375</v>
      </c>
      <c r="E452" s="6">
        <f t="shared" si="72"/>
        <v>44.900000000000368</v>
      </c>
      <c r="F452" s="12">
        <f t="shared" ref="F452:F515" si="78">($A$4*$A$6-$E452)/$D452</f>
        <v>-0.20969441517387027</v>
      </c>
      <c r="G452" s="3">
        <f t="shared" si="73"/>
        <v>0.2634351949420432</v>
      </c>
      <c r="H452" s="3">
        <f t="shared" si="74"/>
        <v>0.20969441517387027</v>
      </c>
      <c r="I452" s="3">
        <f t="shared" si="75"/>
        <v>0.10484720856264702</v>
      </c>
      <c r="J452" s="3">
        <f t="shared" si="70"/>
        <v>0.31454162373651728</v>
      </c>
      <c r="K452" s="3">
        <f t="shared" si="76"/>
        <v>-1.4327800275187874E-5</v>
      </c>
      <c r="L452" s="4">
        <f t="shared" ref="L452:L515" si="79">IF($K452&gt;0,-LOG($K452),14+LOG($J452))</f>
        <v>13.497678124385288</v>
      </c>
      <c r="M452" s="4">
        <v>13.497678124385288</v>
      </c>
    </row>
    <row r="453" spans="3:13">
      <c r="C453" s="6">
        <f t="shared" si="77"/>
        <v>45.000000000000369</v>
      </c>
      <c r="D453" s="6">
        <f t="shared" si="71"/>
        <v>95.000000000000369</v>
      </c>
      <c r="E453" s="6">
        <f t="shared" si="72"/>
        <v>45.000000000000369</v>
      </c>
      <c r="F453" s="12">
        <f t="shared" si="78"/>
        <v>-0.21052631578947675</v>
      </c>
      <c r="G453" s="3">
        <f t="shared" si="73"/>
        <v>0.26315789473684109</v>
      </c>
      <c r="H453" s="3">
        <f t="shared" si="74"/>
        <v>0.21052631578947675</v>
      </c>
      <c r="I453" s="3">
        <f t="shared" si="75"/>
        <v>0.1052631588669606</v>
      </c>
      <c r="J453" s="3">
        <f t="shared" si="70"/>
        <v>0.31578947465643736</v>
      </c>
      <c r="K453" s="3">
        <f t="shared" si="76"/>
        <v>-1.4399802999914835E-5</v>
      </c>
      <c r="L453" s="4">
        <f t="shared" si="79"/>
        <v>13.499397650767886</v>
      </c>
      <c r="M453" s="4">
        <v>13.499397650767886</v>
      </c>
    </row>
    <row r="454" spans="3:13">
      <c r="C454" s="6">
        <f t="shared" si="77"/>
        <v>45.100000000000371</v>
      </c>
      <c r="D454" s="6">
        <f t="shared" si="71"/>
        <v>95.100000000000364</v>
      </c>
      <c r="E454" s="6">
        <f t="shared" si="72"/>
        <v>45.100000000000371</v>
      </c>
      <c r="F454" s="12">
        <f t="shared" si="78"/>
        <v>-0.21135646687697471</v>
      </c>
      <c r="G454" s="3">
        <f t="shared" si="73"/>
        <v>0.26288117770767511</v>
      </c>
      <c r="H454" s="3">
        <f t="shared" si="74"/>
        <v>0.21135646687697471</v>
      </c>
      <c r="I454" s="3">
        <f t="shared" si="75"/>
        <v>0.10567823440725461</v>
      </c>
      <c r="J454" s="3">
        <f t="shared" si="70"/>
        <v>0.31703470128422934</v>
      </c>
      <c r="K454" s="3">
        <f t="shared" si="76"/>
        <v>-1.4471805770271962E-5</v>
      </c>
      <c r="L454" s="4">
        <f t="shared" si="79"/>
        <v>13.501106800865841</v>
      </c>
      <c r="M454" s="4">
        <v>13.501106800865841</v>
      </c>
    </row>
    <row r="455" spans="3:13">
      <c r="C455" s="6">
        <f t="shared" si="77"/>
        <v>45.200000000000372</v>
      </c>
      <c r="D455" s="6">
        <f t="shared" si="71"/>
        <v>95.200000000000372</v>
      </c>
      <c r="E455" s="6">
        <f t="shared" si="72"/>
        <v>45.200000000000372</v>
      </c>
      <c r="F455" s="12">
        <f t="shared" si="78"/>
        <v>-0.21218487394958291</v>
      </c>
      <c r="G455" s="3">
        <f t="shared" si="73"/>
        <v>0.26260504201680568</v>
      </c>
      <c r="H455" s="3">
        <f t="shared" si="74"/>
        <v>0.21218487394958291</v>
      </c>
      <c r="I455" s="3">
        <f t="shared" si="75"/>
        <v>0.10609243794013798</v>
      </c>
      <c r="J455" s="3">
        <f t="shared" si="70"/>
        <v>0.31827731188972086</v>
      </c>
      <c r="K455" s="3">
        <f t="shared" si="76"/>
        <v>-1.4543808586370277E-5</v>
      </c>
      <c r="L455" s="4">
        <f t="shared" si="79"/>
        <v>13.502805681435067</v>
      </c>
      <c r="M455" s="4">
        <v>13.502805681435067</v>
      </c>
    </row>
    <row r="456" spans="3:13">
      <c r="C456" s="6">
        <f t="shared" si="77"/>
        <v>45.300000000000374</v>
      </c>
      <c r="D456" s="6">
        <f t="shared" si="71"/>
        <v>95.300000000000381</v>
      </c>
      <c r="E456" s="6">
        <f t="shared" si="72"/>
        <v>45.300000000000374</v>
      </c>
      <c r="F456" s="12">
        <f t="shared" si="78"/>
        <v>-0.21301154249737977</v>
      </c>
      <c r="G456" s="3">
        <f t="shared" si="73"/>
        <v>0.26232948583420673</v>
      </c>
      <c r="H456" s="3">
        <f t="shared" si="74"/>
        <v>0.21301154249737977</v>
      </c>
      <c r="I456" s="3">
        <f t="shared" si="75"/>
        <v>0.10650577221064937</v>
      </c>
      <c r="J456" s="3">
        <f t="shared" si="70"/>
        <v>0.31951731470802913</v>
      </c>
      <c r="K456" s="3">
        <f t="shared" si="76"/>
        <v>-1.4615811448320803E-5</v>
      </c>
      <c r="L456" s="4">
        <f t="shared" si="79"/>
        <v>13.504494397638089</v>
      </c>
      <c r="M456" s="4">
        <v>13.504494397638089</v>
      </c>
    </row>
    <row r="457" spans="3:13">
      <c r="C457" s="6">
        <f t="shared" si="77"/>
        <v>45.400000000000375</v>
      </c>
      <c r="D457" s="6">
        <f t="shared" si="71"/>
        <v>95.400000000000375</v>
      </c>
      <c r="E457" s="6">
        <f t="shared" si="72"/>
        <v>45.400000000000375</v>
      </c>
      <c r="F457" s="12">
        <f t="shared" si="78"/>
        <v>-0.21383647798742447</v>
      </c>
      <c r="G457" s="3">
        <f t="shared" si="73"/>
        <v>0.26205450733752517</v>
      </c>
      <c r="H457" s="3">
        <f t="shared" si="74"/>
        <v>0.21383647798742447</v>
      </c>
      <c r="I457" s="3">
        <f t="shared" si="75"/>
        <v>0.10691823995231789</v>
      </c>
      <c r="J457" s="3">
        <f t="shared" si="70"/>
        <v>0.32075471793974236</v>
      </c>
      <c r="K457" s="3">
        <f t="shared" si="76"/>
        <v>-1.468781435631783E-5</v>
      </c>
      <c r="L457" s="4">
        <f t="shared" si="79"/>
        <v>13.506173053075422</v>
      </c>
      <c r="M457" s="4">
        <v>13.506173053075422</v>
      </c>
    </row>
    <row r="458" spans="3:13">
      <c r="C458" s="6">
        <f t="shared" si="77"/>
        <v>45.500000000000377</v>
      </c>
      <c r="D458" s="6">
        <f t="shared" si="71"/>
        <v>95.500000000000369</v>
      </c>
      <c r="E458" s="6">
        <f t="shared" si="72"/>
        <v>45.500000000000377</v>
      </c>
      <c r="F458" s="12">
        <f t="shared" si="78"/>
        <v>-0.21465968586387746</v>
      </c>
      <c r="G458" s="3">
        <f t="shared" si="73"/>
        <v>0.26178010471204088</v>
      </c>
      <c r="H458" s="3">
        <f t="shared" si="74"/>
        <v>0.21465968586387746</v>
      </c>
      <c r="I458" s="3">
        <f t="shared" si="75"/>
        <v>0.10732984388722328</v>
      </c>
      <c r="J458" s="3">
        <f t="shared" si="70"/>
        <v>0.32198952975110073</v>
      </c>
      <c r="K458" s="3">
        <f t="shared" si="76"/>
        <v>-1.4759817310389112E-5</v>
      </c>
      <c r="L458" s="4">
        <f t="shared" si="79"/>
        <v>13.507841749816169</v>
      </c>
      <c r="M458" s="4">
        <v>13.507841749816169</v>
      </c>
    </row>
    <row r="459" spans="3:13">
      <c r="C459" s="6">
        <f t="shared" si="77"/>
        <v>45.600000000000378</v>
      </c>
      <c r="D459" s="6">
        <f t="shared" si="71"/>
        <v>95.600000000000378</v>
      </c>
      <c r="E459" s="6">
        <f t="shared" si="72"/>
        <v>45.600000000000378</v>
      </c>
      <c r="F459" s="12">
        <f t="shared" si="78"/>
        <v>-0.21548117154812027</v>
      </c>
      <c r="G459" s="3">
        <f t="shared" si="73"/>
        <v>0.2615062761506266</v>
      </c>
      <c r="H459" s="3">
        <f t="shared" si="74"/>
        <v>0.21548117154812027</v>
      </c>
      <c r="I459" s="3">
        <f t="shared" si="75"/>
        <v>0.10774058672605581</v>
      </c>
      <c r="J459" s="3">
        <f t="shared" si="70"/>
        <v>0.3232217582741761</v>
      </c>
      <c r="K459" s="3">
        <f t="shared" si="76"/>
        <v>-1.4831820310728938E-5</v>
      </c>
      <c r="L459" s="4">
        <f t="shared" si="79"/>
        <v>13.509500588427883</v>
      </c>
      <c r="M459" s="4">
        <v>13.509500588427883</v>
      </c>
    </row>
    <row r="460" spans="3:13">
      <c r="C460" s="6">
        <f t="shared" si="77"/>
        <v>45.700000000000379</v>
      </c>
      <c r="D460" s="6">
        <f t="shared" si="71"/>
        <v>95.700000000000387</v>
      </c>
      <c r="E460" s="6">
        <f t="shared" si="72"/>
        <v>45.700000000000379</v>
      </c>
      <c r="F460" s="12">
        <f t="shared" si="78"/>
        <v>-0.21630094043887457</v>
      </c>
      <c r="G460" s="3">
        <f t="shared" si="73"/>
        <v>0.26123301985370845</v>
      </c>
      <c r="H460" s="3">
        <f t="shared" si="74"/>
        <v>0.21630094043887457</v>
      </c>
      <c r="I460" s="3">
        <f t="shared" si="75"/>
        <v>0.10815047116817587</v>
      </c>
      <c r="J460" s="3">
        <f t="shared" si="70"/>
        <v>0.32445141160705043</v>
      </c>
      <c r="K460" s="3">
        <f t="shared" si="76"/>
        <v>-1.4903823357448331E-5</v>
      </c>
      <c r="L460" s="4">
        <f t="shared" si="79"/>
        <v>13.511149668005697</v>
      </c>
      <c r="M460" s="4">
        <v>13.511149668005697</v>
      </c>
    </row>
    <row r="461" spans="3:13">
      <c r="C461" s="6">
        <f t="shared" si="77"/>
        <v>45.800000000000381</v>
      </c>
      <c r="D461" s="6">
        <f t="shared" si="71"/>
        <v>95.800000000000381</v>
      </c>
      <c r="E461" s="6">
        <f t="shared" si="72"/>
        <v>45.800000000000381</v>
      </c>
      <c r="F461" s="12">
        <f t="shared" si="78"/>
        <v>-0.21711899791232045</v>
      </c>
      <c r="G461" s="3">
        <f t="shared" si="73"/>
        <v>0.26096033402922653</v>
      </c>
      <c r="H461" s="3">
        <f t="shared" si="74"/>
        <v>0.21711899791232045</v>
      </c>
      <c r="I461" s="3">
        <f t="shared" si="75"/>
        <v>0.10855949990167303</v>
      </c>
      <c r="J461" s="3">
        <f t="shared" si="70"/>
        <v>0.32567849781399349</v>
      </c>
      <c r="K461" s="3">
        <f t="shared" si="76"/>
        <v>-1.4975826450630558E-5</v>
      </c>
      <c r="L461" s="4">
        <f t="shared" si="79"/>
        <v>13.512789086200753</v>
      </c>
      <c r="M461" s="4">
        <v>13.512789086200753</v>
      </c>
    </row>
    <row r="462" spans="3:13">
      <c r="C462" s="6">
        <f t="shared" si="77"/>
        <v>45.900000000000382</v>
      </c>
      <c r="D462" s="6">
        <f t="shared" si="71"/>
        <v>95.900000000000375</v>
      </c>
      <c r="E462" s="6">
        <f t="shared" si="72"/>
        <v>45.900000000000382</v>
      </c>
      <c r="F462" s="12">
        <f t="shared" si="78"/>
        <v>-0.21793534932221376</v>
      </c>
      <c r="G462" s="3">
        <f t="shared" si="73"/>
        <v>0.26068821689259541</v>
      </c>
      <c r="H462" s="3">
        <f t="shared" si="74"/>
        <v>0.21793534932221376</v>
      </c>
      <c r="I462" s="3">
        <f t="shared" si="75"/>
        <v>0.1089676756034248</v>
      </c>
      <c r="J462" s="3">
        <f t="shared" si="70"/>
        <v>0.32690302492563855</v>
      </c>
      <c r="K462" s="3">
        <f t="shared" si="76"/>
        <v>-1.5047829590469908E-5</v>
      </c>
      <c r="L462" s="4">
        <f t="shared" si="79"/>
        <v>13.514418939247959</v>
      </c>
      <c r="M462" s="4">
        <v>13.514418939247959</v>
      </c>
    </row>
    <row r="463" spans="3:13">
      <c r="C463" s="6">
        <f t="shared" si="77"/>
        <v>46.000000000000384</v>
      </c>
      <c r="D463" s="6">
        <f t="shared" si="71"/>
        <v>96.000000000000384</v>
      </c>
      <c r="E463" s="6">
        <f t="shared" si="72"/>
        <v>46.000000000000384</v>
      </c>
      <c r="F463" s="12">
        <f t="shared" si="78"/>
        <v>-0.21875000000000311</v>
      </c>
      <c r="G463" s="3">
        <f t="shared" si="73"/>
        <v>0.26041666666666563</v>
      </c>
      <c r="H463" s="3">
        <f t="shared" si="74"/>
        <v>0.21875000000000311</v>
      </c>
      <c r="I463" s="3">
        <f t="shared" si="75"/>
        <v>0.10937500093915499</v>
      </c>
      <c r="J463" s="3">
        <f t="shared" si="70"/>
        <v>0.32812500093915808</v>
      </c>
      <c r="K463" s="3">
        <f t="shared" si="76"/>
        <v>-1.5119832777021891E-5</v>
      </c>
      <c r="L463" s="4">
        <f t="shared" si="79"/>
        <v>13.516039321993068</v>
      </c>
      <c r="M463" s="4">
        <v>13.516039321993068</v>
      </c>
    </row>
    <row r="464" spans="3:13">
      <c r="C464" s="6">
        <f t="shared" si="77"/>
        <v>46.100000000000385</v>
      </c>
      <c r="D464" s="6">
        <f t="shared" si="71"/>
        <v>96.100000000000392</v>
      </c>
      <c r="E464" s="6">
        <f t="shared" si="72"/>
        <v>46.100000000000385</v>
      </c>
      <c r="F464" s="12">
        <f t="shared" si="78"/>
        <v>-0.21956295525494587</v>
      </c>
      <c r="G464" s="3">
        <f t="shared" si="73"/>
        <v>0.26014568158168466</v>
      </c>
      <c r="H464" s="3">
        <f t="shared" si="74"/>
        <v>0.21956295525494587</v>
      </c>
      <c r="I464" s="3">
        <f t="shared" si="75"/>
        <v>0.10978147856349189</v>
      </c>
      <c r="J464" s="3">
        <f t="shared" si="70"/>
        <v>0.32934443381843775</v>
      </c>
      <c r="K464" s="3">
        <f t="shared" si="76"/>
        <v>-1.5191836010480797E-5</v>
      </c>
      <c r="L464" s="4">
        <f t="shared" si="79"/>
        <v>13.517650327919128</v>
      </c>
      <c r="M464" s="4">
        <v>13.517650327919128</v>
      </c>
    </row>
    <row r="465" spans="3:13">
      <c r="C465" s="6">
        <f t="shared" si="77"/>
        <v>46.200000000000387</v>
      </c>
      <c r="D465" s="6">
        <f t="shared" si="71"/>
        <v>96.200000000000387</v>
      </c>
      <c r="E465" s="6">
        <f t="shared" si="72"/>
        <v>46.200000000000387</v>
      </c>
      <c r="F465" s="12">
        <f t="shared" si="78"/>
        <v>-0.2203742203742235</v>
      </c>
      <c r="G465" s="3">
        <f t="shared" si="73"/>
        <v>0.25987525987525883</v>
      </c>
      <c r="H465" s="3">
        <f t="shared" si="74"/>
        <v>0.2203742203742235</v>
      </c>
      <c r="I465" s="3">
        <f t="shared" si="75"/>
        <v>0.11018711112002579</v>
      </c>
      <c r="J465" s="3">
        <f t="shared" si="70"/>
        <v>0.33056133149424927</v>
      </c>
      <c r="K465" s="3">
        <f t="shared" si="76"/>
        <v>-1.5263839290902137E-5</v>
      </c>
      <c r="L465" s="4">
        <f t="shared" si="79"/>
        <v>13.519252049172296</v>
      </c>
      <c r="M465" s="4">
        <v>13.519252049172296</v>
      </c>
    </row>
    <row r="466" spans="3:13">
      <c r="C466" s="6">
        <f t="shared" si="77"/>
        <v>46.300000000000388</v>
      </c>
      <c r="D466" s="6">
        <f t="shared" si="71"/>
        <v>96.300000000000381</v>
      </c>
      <c r="E466" s="6">
        <f t="shared" si="72"/>
        <v>46.300000000000388</v>
      </c>
      <c r="F466" s="12">
        <f t="shared" si="78"/>
        <v>-0.22118380062305612</v>
      </c>
      <c r="G466" s="3">
        <f t="shared" si="73"/>
        <v>0.25960539979231467</v>
      </c>
      <c r="H466" s="3">
        <f t="shared" si="74"/>
        <v>0.22118380062305612</v>
      </c>
      <c r="I466" s="3">
        <f t="shared" si="75"/>
        <v>0.11059190124136635</v>
      </c>
      <c r="J466" s="3">
        <f t="shared" si="70"/>
        <v>0.33177570186442246</v>
      </c>
      <c r="K466" s="3">
        <f t="shared" si="76"/>
        <v>-1.5335842618452444E-5</v>
      </c>
      <c r="L466" s="4">
        <f t="shared" si="79"/>
        <v>13.520844576587049</v>
      </c>
      <c r="M466" s="4">
        <v>13.520844576587049</v>
      </c>
    </row>
    <row r="467" spans="3:13">
      <c r="C467" s="6">
        <f t="shared" si="77"/>
        <v>46.400000000000389</v>
      </c>
      <c r="D467" s="6">
        <f t="shared" si="71"/>
        <v>96.400000000000389</v>
      </c>
      <c r="E467" s="6">
        <f t="shared" si="72"/>
        <v>46.400000000000389</v>
      </c>
      <c r="F467" s="12">
        <f t="shared" si="78"/>
        <v>-0.22199170124481643</v>
      </c>
      <c r="G467" s="3">
        <f t="shared" si="73"/>
        <v>0.25933609958506121</v>
      </c>
      <c r="H467" s="3">
        <f t="shared" si="74"/>
        <v>0.22199170124481643</v>
      </c>
      <c r="I467" s="3">
        <f t="shared" si="75"/>
        <v>0.11099585154919948</v>
      </c>
      <c r="J467" s="3">
        <f t="shared" si="70"/>
        <v>0.33298755279401593</v>
      </c>
      <c r="K467" s="3">
        <f t="shared" si="76"/>
        <v>-1.5407845993242741E-5</v>
      </c>
      <c r="L467" s="4">
        <f t="shared" si="79"/>
        <v>13.522427999710802</v>
      </c>
      <c r="M467" s="4">
        <v>13.522427999710802</v>
      </c>
    </row>
    <row r="468" spans="3:13">
      <c r="C468" s="6">
        <f t="shared" si="77"/>
        <v>46.500000000000391</v>
      </c>
      <c r="D468" s="6">
        <f t="shared" si="71"/>
        <v>96.500000000000398</v>
      </c>
      <c r="E468" s="6">
        <f t="shared" si="72"/>
        <v>46.500000000000391</v>
      </c>
      <c r="F468" s="12">
        <f t="shared" si="78"/>
        <v>-0.22279792746114302</v>
      </c>
      <c r="G468" s="3">
        <f t="shared" si="73"/>
        <v>0.25906735751295229</v>
      </c>
      <c r="H468" s="3">
        <f t="shared" si="74"/>
        <v>0.22279792746114302</v>
      </c>
      <c r="I468" s="3">
        <f t="shared" si="75"/>
        <v>0.11139896465434411</v>
      </c>
      <c r="J468" s="3">
        <f t="shared" si="70"/>
        <v>0.33419689211548714</v>
      </c>
      <c r="K468" s="3">
        <f t="shared" si="76"/>
        <v>-1.5479849415411806E-5</v>
      </c>
      <c r="L468" s="4">
        <f t="shared" si="79"/>
        <v>13.524002406827957</v>
      </c>
      <c r="M468" s="4">
        <v>13.524002406827957</v>
      </c>
    </row>
    <row r="469" spans="3:13">
      <c r="C469" s="6">
        <f t="shared" si="77"/>
        <v>46.600000000000392</v>
      </c>
      <c r="D469" s="6">
        <f t="shared" si="71"/>
        <v>96.600000000000392</v>
      </c>
      <c r="E469" s="6">
        <f t="shared" si="72"/>
        <v>46.600000000000392</v>
      </c>
      <c r="F469" s="12">
        <f t="shared" si="78"/>
        <v>-0.22360248447205283</v>
      </c>
      <c r="G469" s="3">
        <f t="shared" si="73"/>
        <v>0.25879917184264906</v>
      </c>
      <c r="H469" s="3">
        <f t="shared" si="74"/>
        <v>0.22360248447205283</v>
      </c>
      <c r="I469" s="3">
        <f t="shared" si="75"/>
        <v>0.1118012431568083</v>
      </c>
      <c r="J469" s="3">
        <f t="shared" si="70"/>
        <v>0.33540372762886111</v>
      </c>
      <c r="K469" s="3">
        <f t="shared" si="76"/>
        <v>-1.5551852885070661E-5</v>
      </c>
      <c r="L469" s="4">
        <f t="shared" si="79"/>
        <v>13.52556788498339</v>
      </c>
      <c r="M469" s="4">
        <v>13.52556788498339</v>
      </c>
    </row>
    <row r="470" spans="3:13">
      <c r="C470" s="6">
        <f t="shared" si="77"/>
        <v>46.700000000000394</v>
      </c>
      <c r="D470" s="6">
        <f t="shared" si="71"/>
        <v>96.700000000000387</v>
      </c>
      <c r="E470" s="6">
        <f t="shared" si="72"/>
        <v>46.700000000000394</v>
      </c>
      <c r="F470" s="12">
        <f t="shared" si="78"/>
        <v>-0.22440537745605282</v>
      </c>
      <c r="G470" s="3">
        <f t="shared" si="73"/>
        <v>0.25853154084798241</v>
      </c>
      <c r="H470" s="3">
        <f t="shared" si="74"/>
        <v>0.22440537745605282</v>
      </c>
      <c r="I470" s="3">
        <f t="shared" si="75"/>
        <v>0.11220268964584515</v>
      </c>
      <c r="J470" s="3">
        <f t="shared" si="70"/>
        <v>0.33660806710189795</v>
      </c>
      <c r="K470" s="3">
        <f t="shared" si="76"/>
        <v>-1.5623856402330327E-5</v>
      </c>
      <c r="L470" s="4">
        <f t="shared" si="79"/>
        <v>13.527124520005392</v>
      </c>
      <c r="M470" s="4">
        <v>13.527124520005392</v>
      </c>
    </row>
    <row r="471" spans="3:13">
      <c r="C471" s="6">
        <f t="shared" si="77"/>
        <v>46.800000000000395</v>
      </c>
      <c r="D471" s="6">
        <f t="shared" si="71"/>
        <v>96.800000000000395</v>
      </c>
      <c r="E471" s="6">
        <f t="shared" si="72"/>
        <v>46.800000000000395</v>
      </c>
      <c r="F471" s="12">
        <f t="shared" si="78"/>
        <v>-0.2252066115702511</v>
      </c>
      <c r="G471" s="3">
        <f t="shared" si="73"/>
        <v>0.25826446280991633</v>
      </c>
      <c r="H471" s="3">
        <f t="shared" si="74"/>
        <v>0.2252066115702511</v>
      </c>
      <c r="I471" s="3">
        <f t="shared" si="75"/>
        <v>0.11260330670000832</v>
      </c>
      <c r="J471" s="3">
        <f t="shared" si="70"/>
        <v>0.33780991827025941</v>
      </c>
      <c r="K471" s="3">
        <f t="shared" si="76"/>
        <v>-1.5695859967329584E-5</v>
      </c>
      <c r="L471" s="4">
        <f t="shared" si="79"/>
        <v>13.528672396528089</v>
      </c>
      <c r="M471" s="4">
        <v>13.528672396528089</v>
      </c>
    </row>
    <row r="472" spans="3:13">
      <c r="C472" s="6">
        <f t="shared" si="77"/>
        <v>46.900000000000396</v>
      </c>
      <c r="D472" s="6">
        <f t="shared" si="71"/>
        <v>96.900000000000404</v>
      </c>
      <c r="E472" s="6">
        <f t="shared" si="72"/>
        <v>46.900000000000396</v>
      </c>
      <c r="F472" s="12">
        <f t="shared" si="78"/>
        <v>-0.22600619195046753</v>
      </c>
      <c r="G472" s="3">
        <f t="shared" si="73"/>
        <v>0.25799793601651078</v>
      </c>
      <c r="H472" s="3">
        <f t="shared" si="74"/>
        <v>0.22600619195046753</v>
      </c>
      <c r="I472" s="3">
        <f t="shared" si="75"/>
        <v>0.11300309688720737</v>
      </c>
      <c r="J472" s="3">
        <f t="shared" si="70"/>
        <v>0.33900928883767489</v>
      </c>
      <c r="K472" s="3">
        <f t="shared" si="76"/>
        <v>-1.5767863580207209E-5</v>
      </c>
      <c r="L472" s="4">
        <f t="shared" si="79"/>
        <v>13.530211598013342</v>
      </c>
      <c r="M472" s="4">
        <v>13.530211598013342</v>
      </c>
    </row>
    <row r="473" spans="3:13">
      <c r="C473" s="6">
        <f t="shared" si="77"/>
        <v>47.000000000000398</v>
      </c>
      <c r="D473" s="6">
        <f t="shared" si="71"/>
        <v>97.000000000000398</v>
      </c>
      <c r="E473" s="6">
        <f t="shared" si="72"/>
        <v>47.000000000000398</v>
      </c>
      <c r="F473" s="12">
        <f t="shared" si="78"/>
        <v>-0.22680412371134337</v>
      </c>
      <c r="G473" s="3">
        <f t="shared" si="73"/>
        <v>0.25773195876288552</v>
      </c>
      <c r="H473" s="3">
        <f t="shared" si="74"/>
        <v>0.22680412371134337</v>
      </c>
      <c r="I473" s="3">
        <f t="shared" si="75"/>
        <v>0.11340206276476258</v>
      </c>
      <c r="J473" s="3">
        <f t="shared" si="70"/>
        <v>0.34020618647610595</v>
      </c>
      <c r="K473" s="3">
        <f t="shared" si="76"/>
        <v>-1.5839867241074224E-5</v>
      </c>
      <c r="L473" s="4">
        <f t="shared" si="79"/>
        <v>13.53174220677216</v>
      </c>
      <c r="M473" s="4">
        <v>13.53174220677216</v>
      </c>
    </row>
    <row r="474" spans="3:13">
      <c r="C474" s="6">
        <f t="shared" si="77"/>
        <v>47.100000000000399</v>
      </c>
      <c r="D474" s="6">
        <f t="shared" si="71"/>
        <v>97.100000000000392</v>
      </c>
      <c r="E474" s="6">
        <f t="shared" si="72"/>
        <v>47.100000000000399</v>
      </c>
      <c r="F474" s="12">
        <f t="shared" si="78"/>
        <v>-0.22760041194645014</v>
      </c>
      <c r="G474" s="3">
        <f t="shared" si="73"/>
        <v>0.2574665293511833</v>
      </c>
      <c r="H474" s="3">
        <f t="shared" si="74"/>
        <v>0.22760041194645014</v>
      </c>
      <c r="I474" s="3">
        <f t="shared" si="75"/>
        <v>0.11380020687945935</v>
      </c>
      <c r="J474" s="3">
        <f t="shared" si="70"/>
        <v>0.3414006188259095</v>
      </c>
      <c r="K474" s="3">
        <f t="shared" si="76"/>
        <v>-1.5911870950069407E-5</v>
      </c>
      <c r="L474" s="4">
        <f t="shared" si="79"/>
        <v>13.533264303985611</v>
      </c>
      <c r="M474" s="4">
        <v>13.533264303985611</v>
      </c>
    </row>
    <row r="475" spans="3:13">
      <c r="C475" s="6">
        <f t="shared" si="77"/>
        <v>47.200000000000401</v>
      </c>
      <c r="D475" s="6">
        <f t="shared" si="71"/>
        <v>97.200000000000401</v>
      </c>
      <c r="E475" s="6">
        <f t="shared" si="72"/>
        <v>47.200000000000401</v>
      </c>
      <c r="F475" s="12">
        <f t="shared" si="78"/>
        <v>-0.22839506172839824</v>
      </c>
      <c r="G475" s="3">
        <f t="shared" si="73"/>
        <v>0.25720164609053392</v>
      </c>
      <c r="H475" s="3">
        <f t="shared" si="74"/>
        <v>0.22839506172839824</v>
      </c>
      <c r="I475" s="3">
        <f t="shared" si="75"/>
        <v>0.11419753176760251</v>
      </c>
      <c r="J475" s="3">
        <f t="shared" si="70"/>
        <v>0.34259259349600074</v>
      </c>
      <c r="K475" s="3">
        <f t="shared" si="76"/>
        <v>-1.5983874707276025E-5</v>
      </c>
      <c r="L475" s="4">
        <f t="shared" si="79"/>
        <v>13.534777969725269</v>
      </c>
      <c r="M475" s="4">
        <v>13.534777969725269</v>
      </c>
    </row>
    <row r="476" spans="3:13">
      <c r="C476" s="6">
        <f t="shared" si="77"/>
        <v>47.300000000000402</v>
      </c>
      <c r="D476" s="6">
        <f t="shared" si="71"/>
        <v>97.300000000000409</v>
      </c>
      <c r="E476" s="6">
        <f t="shared" si="72"/>
        <v>47.300000000000402</v>
      </c>
      <c r="F476" s="12">
        <f t="shared" si="78"/>
        <v>-0.22918807810894459</v>
      </c>
      <c r="G476" s="3">
        <f t="shared" si="73"/>
        <v>0.25693730729701847</v>
      </c>
      <c r="H476" s="3">
        <f t="shared" si="74"/>
        <v>0.22918807810894459</v>
      </c>
      <c r="I476" s="3">
        <f t="shared" si="75"/>
        <v>0.1145940399550702</v>
      </c>
      <c r="J476" s="3">
        <f t="shared" si="70"/>
        <v>0.34378211806401482</v>
      </c>
      <c r="K476" s="3">
        <f t="shared" si="76"/>
        <v>-1.6055878512860611E-5</v>
      </c>
      <c r="L476" s="4">
        <f t="shared" si="79"/>
        <v>13.536283282973207</v>
      </c>
      <c r="M476" s="4">
        <v>13.536283282973207</v>
      </c>
    </row>
    <row r="477" spans="3:13">
      <c r="C477" s="6">
        <f t="shared" si="77"/>
        <v>47.400000000000404</v>
      </c>
      <c r="D477" s="6">
        <f t="shared" si="71"/>
        <v>97.400000000000404</v>
      </c>
      <c r="E477" s="6">
        <f t="shared" si="72"/>
        <v>47.400000000000404</v>
      </c>
      <c r="F477" s="12">
        <f t="shared" si="78"/>
        <v>-0.2299794661190997</v>
      </c>
      <c r="G477" s="3">
        <f t="shared" si="73"/>
        <v>0.25667351129363342</v>
      </c>
      <c r="H477" s="3">
        <f t="shared" si="74"/>
        <v>0.2299794661190997</v>
      </c>
      <c r="I477" s="3">
        <f t="shared" si="75"/>
        <v>0.11498973395736731</v>
      </c>
      <c r="J477" s="3">
        <f t="shared" si="70"/>
        <v>0.34496920007646703</v>
      </c>
      <c r="K477" s="3">
        <f t="shared" si="76"/>
        <v>-1.6127882366934188E-5</v>
      </c>
      <c r="L477" s="4">
        <f t="shared" si="79"/>
        <v>13.537780321641531</v>
      </c>
      <c r="M477" s="4">
        <v>13.537780321641531</v>
      </c>
    </row>
    <row r="478" spans="3:13">
      <c r="C478" s="6">
        <f t="shared" si="77"/>
        <v>47.500000000000405</v>
      </c>
      <c r="D478" s="6">
        <f t="shared" si="71"/>
        <v>97.500000000000398</v>
      </c>
      <c r="E478" s="6">
        <f t="shared" si="72"/>
        <v>47.500000000000405</v>
      </c>
      <c r="F478" s="12">
        <f t="shared" si="78"/>
        <v>-0.23076923076923397</v>
      </c>
      <c r="G478" s="3">
        <f t="shared" si="73"/>
        <v>0.25641025641025539</v>
      </c>
      <c r="H478" s="3">
        <f t="shared" si="74"/>
        <v>0.23076923076923397</v>
      </c>
      <c r="I478" s="3">
        <f t="shared" si="75"/>
        <v>0.11538461627967871</v>
      </c>
      <c r="J478" s="3">
        <f t="shared" si="70"/>
        <v>0.34615384704891267</v>
      </c>
      <c r="K478" s="3">
        <f t="shared" si="76"/>
        <v>-1.6199886269607777E-5</v>
      </c>
      <c r="L478" s="4">
        <f t="shared" si="79"/>
        <v>13.539269162591482</v>
      </c>
      <c r="M478" s="4">
        <v>13.539269162591482</v>
      </c>
    </row>
    <row r="479" spans="3:13">
      <c r="C479" s="6">
        <f t="shared" si="77"/>
        <v>47.600000000000406</v>
      </c>
      <c r="D479" s="6">
        <f t="shared" si="71"/>
        <v>97.600000000000406</v>
      </c>
      <c r="E479" s="6">
        <f t="shared" si="72"/>
        <v>47.600000000000406</v>
      </c>
      <c r="F479" s="12">
        <f t="shared" si="78"/>
        <v>-0.23155737704918353</v>
      </c>
      <c r="G479" s="3">
        <f t="shared" si="73"/>
        <v>0.25614754098360548</v>
      </c>
      <c r="H479" s="3">
        <f t="shared" si="74"/>
        <v>0.23155737704918353</v>
      </c>
      <c r="I479" s="3">
        <f t="shared" si="75"/>
        <v>0.11577868941692214</v>
      </c>
      <c r="J479" s="3">
        <f t="shared" si="70"/>
        <v>0.34733606646610565</v>
      </c>
      <c r="K479" s="3">
        <f t="shared" si="76"/>
        <v>-1.6271890221020158E-5</v>
      </c>
      <c r="L479" s="4">
        <f t="shared" si="79"/>
        <v>13.540749881652129</v>
      </c>
      <c r="M479" s="4">
        <v>13.540749881652129</v>
      </c>
    </row>
    <row r="480" spans="3:13">
      <c r="C480" s="6">
        <f t="shared" si="77"/>
        <v>47.700000000000408</v>
      </c>
      <c r="D480" s="6">
        <f t="shared" si="71"/>
        <v>97.700000000000415</v>
      </c>
      <c r="E480" s="6">
        <f t="shared" si="72"/>
        <v>47.700000000000408</v>
      </c>
      <c r="F480" s="12">
        <f t="shared" si="78"/>
        <v>-0.2323439099283553</v>
      </c>
      <c r="G480" s="3">
        <f t="shared" si="73"/>
        <v>0.2558853633572149</v>
      </c>
      <c r="H480" s="3">
        <f t="shared" si="74"/>
        <v>0.2323439099283553</v>
      </c>
      <c r="I480" s="3">
        <f t="shared" si="75"/>
        <v>0.11617195585380075</v>
      </c>
      <c r="J480" s="3">
        <f t="shared" si="70"/>
        <v>0.34851586578215604</v>
      </c>
      <c r="K480" s="3">
        <f t="shared" si="76"/>
        <v>-1.6343894221310107E-5</v>
      </c>
      <c r="L480" s="4">
        <f t="shared" si="79"/>
        <v>13.542222553638618</v>
      </c>
      <c r="M480" s="4">
        <v>13.542222553638618</v>
      </c>
    </row>
    <row r="481" spans="3:13">
      <c r="C481" s="6">
        <f t="shared" si="77"/>
        <v>47.800000000000409</v>
      </c>
      <c r="D481" s="6">
        <f t="shared" si="71"/>
        <v>97.800000000000409</v>
      </c>
      <c r="E481" s="6">
        <f t="shared" si="72"/>
        <v>47.800000000000409</v>
      </c>
      <c r="F481" s="12">
        <f t="shared" si="78"/>
        <v>-0.23312883435583143</v>
      </c>
      <c r="G481" s="3">
        <f t="shared" si="73"/>
        <v>0.25562372188138954</v>
      </c>
      <c r="H481" s="3">
        <f t="shared" si="74"/>
        <v>0.23312883435583143</v>
      </c>
      <c r="I481" s="3">
        <f t="shared" si="75"/>
        <v>0.11656441806485528</v>
      </c>
      <c r="J481" s="3">
        <f t="shared" si="70"/>
        <v>0.34969325242068672</v>
      </c>
      <c r="K481" s="3">
        <f t="shared" si="76"/>
        <v>-1.6415898270560891E-5</v>
      </c>
      <c r="L481" s="4">
        <f t="shared" si="79"/>
        <v>13.543687252370056</v>
      </c>
      <c r="M481" s="4">
        <v>13.543687252370056</v>
      </c>
    </row>
    <row r="482" spans="3:13">
      <c r="C482" s="6">
        <f t="shared" si="77"/>
        <v>47.900000000000411</v>
      </c>
      <c r="D482" s="6">
        <f t="shared" si="71"/>
        <v>97.900000000000404</v>
      </c>
      <c r="E482" s="6">
        <f t="shared" si="72"/>
        <v>47.900000000000411</v>
      </c>
      <c r="F482" s="12">
        <f t="shared" si="78"/>
        <v>-0.2339121552604731</v>
      </c>
      <c r="G482" s="3">
        <f t="shared" si="73"/>
        <v>0.25536261491317563</v>
      </c>
      <c r="H482" s="3">
        <f t="shared" si="74"/>
        <v>0.2339121552604731</v>
      </c>
      <c r="I482" s="3">
        <f t="shared" si="75"/>
        <v>0.11695607851451602</v>
      </c>
      <c r="J482" s="3">
        <f t="shared" si="70"/>
        <v>0.3508682337749891</v>
      </c>
      <c r="K482" s="3">
        <f t="shared" si="76"/>
        <v>-1.64879023689668E-5</v>
      </c>
      <c r="L482" s="4">
        <f t="shared" si="79"/>
        <v>13.545144050686973</v>
      </c>
      <c r="M482" s="4">
        <v>13.545144050686973</v>
      </c>
    </row>
    <row r="483" spans="3:13">
      <c r="C483" s="6">
        <f t="shared" si="77"/>
        <v>48.000000000000412</v>
      </c>
      <c r="D483" s="6">
        <f t="shared" si="71"/>
        <v>98.000000000000412</v>
      </c>
      <c r="E483" s="6">
        <f t="shared" si="72"/>
        <v>48.000000000000412</v>
      </c>
      <c r="F483" s="12">
        <f t="shared" si="78"/>
        <v>-0.23469387755102364</v>
      </c>
      <c r="G483" s="3">
        <f t="shared" si="73"/>
        <v>0.25510204081632548</v>
      </c>
      <c r="H483" s="3">
        <f t="shared" si="74"/>
        <v>0.23469387755102364</v>
      </c>
      <c r="I483" s="3">
        <f t="shared" si="75"/>
        <v>0.11734693965715431</v>
      </c>
      <c r="J483" s="3">
        <f t="shared" si="70"/>
        <v>0.35204081720817793</v>
      </c>
      <c r="K483" s="3">
        <f t="shared" si="76"/>
        <v>-1.6559906516583345E-5</v>
      </c>
      <c r="L483" s="4">
        <f t="shared" si="79"/>
        <v>13.546593020468421</v>
      </c>
      <c r="M483" s="4">
        <v>13.546593020468421</v>
      </c>
    </row>
    <row r="484" spans="3:13">
      <c r="C484" s="6">
        <f t="shared" si="77"/>
        <v>48.100000000000414</v>
      </c>
      <c r="D484" s="6">
        <f t="shared" si="71"/>
        <v>98.100000000000421</v>
      </c>
      <c r="E484" s="6">
        <f t="shared" si="72"/>
        <v>48.100000000000414</v>
      </c>
      <c r="F484" s="12">
        <f t="shared" si="78"/>
        <v>-0.23547400611621117</v>
      </c>
      <c r="G484" s="3">
        <f t="shared" si="73"/>
        <v>0.25484199796126294</v>
      </c>
      <c r="H484" s="3">
        <f t="shared" si="74"/>
        <v>0.23547400611621117</v>
      </c>
      <c r="I484" s="3">
        <f t="shared" si="75"/>
        <v>0.11773700393713396</v>
      </c>
      <c r="J484" s="3">
        <f t="shared" si="70"/>
        <v>0.3532110100533451</v>
      </c>
      <c r="K484" s="3">
        <f t="shared" si="76"/>
        <v>-1.6631910713549303E-5</v>
      </c>
      <c r="L484" s="4">
        <f t="shared" si="79"/>
        <v>13.548034232648702</v>
      </c>
      <c r="M484" s="4">
        <v>13.548034232648702</v>
      </c>
    </row>
    <row r="485" spans="3:13">
      <c r="C485" s="6">
        <f t="shared" si="77"/>
        <v>48.200000000000415</v>
      </c>
      <c r="D485" s="6">
        <f t="shared" si="71"/>
        <v>98.200000000000415</v>
      </c>
      <c r="E485" s="6">
        <f t="shared" si="72"/>
        <v>48.200000000000415</v>
      </c>
      <c r="F485" s="12">
        <f t="shared" si="78"/>
        <v>-0.23625254582485047</v>
      </c>
      <c r="G485" s="3">
        <f t="shared" si="73"/>
        <v>0.25458248472504985</v>
      </c>
      <c r="H485" s="3">
        <f t="shared" si="74"/>
        <v>0.23625254582485047</v>
      </c>
      <c r="I485" s="3">
        <f t="shared" si="75"/>
        <v>0.11812627378886201</v>
      </c>
      <c r="J485" s="3">
        <f t="shared" si="70"/>
        <v>0.35437881961371248</v>
      </c>
      <c r="K485" s="3">
        <f t="shared" si="76"/>
        <v>-1.6703914960003452E-5</v>
      </c>
      <c r="L485" s="4">
        <f t="shared" si="79"/>
        <v>13.549467757233719</v>
      </c>
      <c r="M485" s="4">
        <v>13.549467757233719</v>
      </c>
    </row>
    <row r="486" spans="3:13">
      <c r="C486" s="6">
        <f t="shared" si="77"/>
        <v>48.300000000000416</v>
      </c>
      <c r="D486" s="6">
        <f t="shared" si="71"/>
        <v>98.300000000000409</v>
      </c>
      <c r="E486" s="6">
        <f t="shared" si="72"/>
        <v>48.300000000000416</v>
      </c>
      <c r="F486" s="12">
        <f t="shared" si="78"/>
        <v>-0.23702950152594424</v>
      </c>
      <c r="G486" s="3">
        <f t="shared" si="73"/>
        <v>0.25432349949135197</v>
      </c>
      <c r="H486" s="3">
        <f t="shared" si="74"/>
        <v>0.23702950152594424</v>
      </c>
      <c r="I486" s="3">
        <f t="shared" si="75"/>
        <v>0.11851475163683954</v>
      </c>
      <c r="J486" s="3">
        <f t="shared" si="70"/>
        <v>0.35554425316278376</v>
      </c>
      <c r="K486" s="3">
        <f t="shared" si="76"/>
        <v>-1.6775919256056815E-5</v>
      </c>
      <c r="L486" s="4">
        <f t="shared" si="79"/>
        <v>13.550893663316993</v>
      </c>
      <c r="M486" s="4">
        <v>13.550893663316993</v>
      </c>
    </row>
    <row r="487" spans="3:13">
      <c r="C487" s="6">
        <f t="shared" si="77"/>
        <v>48.400000000000418</v>
      </c>
      <c r="D487" s="6">
        <f t="shared" si="71"/>
        <v>98.400000000000418</v>
      </c>
      <c r="E487" s="6">
        <f t="shared" si="72"/>
        <v>48.400000000000418</v>
      </c>
      <c r="F487" s="12">
        <f t="shared" si="78"/>
        <v>-0.23780487804878372</v>
      </c>
      <c r="G487" s="3">
        <f t="shared" si="73"/>
        <v>0.25406504065040542</v>
      </c>
      <c r="H487" s="3">
        <f t="shared" si="74"/>
        <v>0.23780487804878372</v>
      </c>
      <c r="I487" s="3">
        <f t="shared" si="75"/>
        <v>0.11890243989571189</v>
      </c>
      <c r="J487" s="3">
        <f t="shared" si="70"/>
        <v>0.35670731794449562</v>
      </c>
      <c r="K487" s="3">
        <f t="shared" si="76"/>
        <v>-1.6847923601875925E-5</v>
      </c>
      <c r="L487" s="4">
        <f t="shared" si="79"/>
        <v>13.552312019095329</v>
      </c>
      <c r="M487" s="4">
        <v>13.552312019095329</v>
      </c>
    </row>
    <row r="488" spans="3:13">
      <c r="C488" s="6">
        <f t="shared" si="77"/>
        <v>48.500000000000419</v>
      </c>
      <c r="D488" s="6">
        <f t="shared" si="71"/>
        <v>98.500000000000426</v>
      </c>
      <c r="E488" s="6">
        <f t="shared" si="72"/>
        <v>48.500000000000419</v>
      </c>
      <c r="F488" s="12">
        <f t="shared" si="78"/>
        <v>-0.2385786802030489</v>
      </c>
      <c r="G488" s="3">
        <f t="shared" si="73"/>
        <v>0.2538071065989837</v>
      </c>
      <c r="H488" s="3">
        <f t="shared" si="74"/>
        <v>0.2385786802030489</v>
      </c>
      <c r="I488" s="3">
        <f t="shared" si="75"/>
        <v>0.11928934097031878</v>
      </c>
      <c r="J488" s="3">
        <f t="shared" si="70"/>
        <v>0.35786802117336769</v>
      </c>
      <c r="K488" s="3">
        <f t="shared" si="76"/>
        <v>-1.6919927997516293E-5</v>
      </c>
      <c r="L488" s="4">
        <f t="shared" si="79"/>
        <v>13.553722891884146</v>
      </c>
      <c r="M488" s="4">
        <v>13.553722891884146</v>
      </c>
    </row>
    <row r="489" spans="3:13">
      <c r="C489" s="6">
        <f t="shared" si="77"/>
        <v>48.600000000000421</v>
      </c>
      <c r="D489" s="6">
        <f t="shared" si="71"/>
        <v>98.600000000000421</v>
      </c>
      <c r="E489" s="6">
        <f t="shared" si="72"/>
        <v>48.600000000000421</v>
      </c>
      <c r="F489" s="12">
        <f t="shared" si="78"/>
        <v>-0.23935091277890791</v>
      </c>
      <c r="G489" s="3">
        <f t="shared" si="73"/>
        <v>0.25354969574036401</v>
      </c>
      <c r="H489" s="3">
        <f t="shared" si="74"/>
        <v>0.23935091277890791</v>
      </c>
      <c r="I489" s="3">
        <f t="shared" si="75"/>
        <v>0.11967545725574397</v>
      </c>
      <c r="J489" s="3">
        <f t="shared" si="70"/>
        <v>0.35902637003465188</v>
      </c>
      <c r="K489" s="3">
        <f t="shared" si="76"/>
        <v>-1.6991932443172209E-5</v>
      </c>
      <c r="L489" s="4">
        <f t="shared" si="79"/>
        <v>13.555126348132486</v>
      </c>
      <c r="M489" s="4">
        <v>13.555126348132486</v>
      </c>
    </row>
    <row r="490" spans="3:13">
      <c r="C490" s="6">
        <f t="shared" si="77"/>
        <v>48.700000000000422</v>
      </c>
      <c r="D490" s="6">
        <f t="shared" si="71"/>
        <v>98.700000000000415</v>
      </c>
      <c r="E490" s="6">
        <f t="shared" si="72"/>
        <v>48.700000000000422</v>
      </c>
      <c r="F490" s="12">
        <f t="shared" si="78"/>
        <v>-0.24012158054711571</v>
      </c>
      <c r="G490" s="3">
        <f t="shared" si="73"/>
        <v>0.25329280648429481</v>
      </c>
      <c r="H490" s="3">
        <f t="shared" si="74"/>
        <v>0.24012158054711571</v>
      </c>
      <c r="I490" s="3">
        <f t="shared" si="75"/>
        <v>0.12006079113736469</v>
      </c>
      <c r="J490" s="3">
        <f t="shared" si="70"/>
        <v>0.36018237168448042</v>
      </c>
      <c r="K490" s="3">
        <f t="shared" si="76"/>
        <v>-1.7063936938899182E-5</v>
      </c>
      <c r="L490" s="4">
        <f t="shared" si="79"/>
        <v>13.556522453437701</v>
      </c>
      <c r="M490" s="4">
        <v>13.556522453437701</v>
      </c>
    </row>
    <row r="491" spans="3:13">
      <c r="C491" s="6">
        <f t="shared" si="77"/>
        <v>48.800000000000423</v>
      </c>
      <c r="D491" s="6">
        <f t="shared" si="71"/>
        <v>98.800000000000423</v>
      </c>
      <c r="E491" s="6">
        <f t="shared" si="72"/>
        <v>48.800000000000423</v>
      </c>
      <c r="F491" s="12">
        <f t="shared" si="78"/>
        <v>-0.24089068825911256</v>
      </c>
      <c r="G491" s="3">
        <f t="shared" si="73"/>
        <v>0.25303643724696245</v>
      </c>
      <c r="H491" s="3">
        <f t="shared" si="74"/>
        <v>0.24089068825911256</v>
      </c>
      <c r="I491" s="3">
        <f t="shared" si="75"/>
        <v>0.12044534499090082</v>
      </c>
      <c r="J491" s="3">
        <f t="shared" si="70"/>
        <v>0.3613360332500134</v>
      </c>
      <c r="K491" s="3">
        <f t="shared" si="76"/>
        <v>-1.7135941484891504E-5</v>
      </c>
      <c r="L491" s="4">
        <f t="shared" si="79"/>
        <v>13.557911272559831</v>
      </c>
      <c r="M491" s="4">
        <v>13.557911272559831</v>
      </c>
    </row>
    <row r="492" spans="3:13">
      <c r="C492" s="6">
        <f t="shared" si="77"/>
        <v>48.900000000000425</v>
      </c>
      <c r="D492" s="6">
        <f t="shared" si="71"/>
        <v>98.900000000000432</v>
      </c>
      <c r="E492" s="6">
        <f t="shared" si="72"/>
        <v>48.900000000000425</v>
      </c>
      <c r="F492" s="12">
        <f t="shared" si="78"/>
        <v>-0.24165824064712155</v>
      </c>
      <c r="G492" s="3">
        <f t="shared" si="73"/>
        <v>0.25278058645095947</v>
      </c>
      <c r="H492" s="3">
        <f t="shared" si="74"/>
        <v>0.24165824064712155</v>
      </c>
      <c r="I492" s="3">
        <f t="shared" si="75"/>
        <v>0.12082912118246361</v>
      </c>
      <c r="J492" s="3">
        <f t="shared" si="70"/>
        <v>0.36248736182958519</v>
      </c>
      <c r="K492" s="3">
        <f t="shared" si="76"/>
        <v>-1.7207946081232439E-5</v>
      </c>
      <c r="L492" s="4">
        <f t="shared" si="79"/>
        <v>13.559292869435692</v>
      </c>
      <c r="M492" s="4">
        <v>13.559292869435692</v>
      </c>
    </row>
    <row r="493" spans="3:13">
      <c r="C493" s="6">
        <f t="shared" si="77"/>
        <v>49.000000000000426</v>
      </c>
      <c r="D493" s="6">
        <f t="shared" si="71"/>
        <v>99.000000000000426</v>
      </c>
      <c r="E493" s="6">
        <f t="shared" si="72"/>
        <v>49.000000000000426</v>
      </c>
      <c r="F493" s="12">
        <f t="shared" si="78"/>
        <v>-0.24242424242424568</v>
      </c>
      <c r="G493" s="3">
        <f t="shared" si="73"/>
        <v>0.25252525252525143</v>
      </c>
      <c r="H493" s="3">
        <f t="shared" si="74"/>
        <v>0.24242424242424568</v>
      </c>
      <c r="I493" s="3">
        <f t="shared" si="75"/>
        <v>0.12121212206860432</v>
      </c>
      <c r="J493" s="3">
        <f t="shared" si="70"/>
        <v>0.36363636449284997</v>
      </c>
      <c r="K493" s="3">
        <f t="shared" si="76"/>
        <v>-1.7279950728033011E-5</v>
      </c>
      <c r="L493" s="4">
        <f t="shared" si="79"/>
        <v>13.560667307192647</v>
      </c>
      <c r="M493" s="4">
        <v>13.560667307192647</v>
      </c>
    </row>
    <row r="494" spans="3:13">
      <c r="C494" s="6">
        <f t="shared" si="77"/>
        <v>49.100000000000428</v>
      </c>
      <c r="D494" s="6">
        <f t="shared" si="71"/>
        <v>99.100000000000421</v>
      </c>
      <c r="E494" s="6">
        <f t="shared" si="72"/>
        <v>49.100000000000428</v>
      </c>
      <c r="F494" s="12">
        <f t="shared" si="78"/>
        <v>-0.24318869828456433</v>
      </c>
      <c r="G494" s="3">
        <f t="shared" si="73"/>
        <v>0.25227043390514525</v>
      </c>
      <c r="H494" s="3">
        <f t="shared" si="74"/>
        <v>0.24318869828456433</v>
      </c>
      <c r="I494" s="3">
        <f t="shared" si="75"/>
        <v>0.12159434999636237</v>
      </c>
      <c r="J494" s="3">
        <f t="shared" ref="J494:J557" si="80">$H494+$I494</f>
        <v>0.36478304828092667</v>
      </c>
      <c r="K494" s="3">
        <f t="shared" si="76"/>
        <v>-1.7351955425431997E-5</v>
      </c>
      <c r="L494" s="4">
        <f t="shared" si="79"/>
        <v>13.562034648162109</v>
      </c>
      <c r="M494" s="4">
        <v>13.562034648162109</v>
      </c>
    </row>
    <row r="495" spans="3:13">
      <c r="C495" s="6">
        <f t="shared" si="77"/>
        <v>49.200000000000429</v>
      </c>
      <c r="D495" s="6">
        <f t="shared" si="71"/>
        <v>99.200000000000429</v>
      </c>
      <c r="E495" s="6">
        <f t="shared" si="72"/>
        <v>49.200000000000429</v>
      </c>
      <c r="F495" s="12">
        <f t="shared" si="78"/>
        <v>-0.24395161290322909</v>
      </c>
      <c r="G495" s="3">
        <f t="shared" si="73"/>
        <v>0.25201612903225695</v>
      </c>
      <c r="H495" s="3">
        <f t="shared" si="74"/>
        <v>0.24395161290322909</v>
      </c>
      <c r="I495" s="3">
        <f t="shared" si="75"/>
        <v>0.12197580730331334</v>
      </c>
      <c r="J495" s="3">
        <f t="shared" si="80"/>
        <v>0.36592742020654245</v>
      </c>
      <c r="K495" s="3">
        <f t="shared" si="76"/>
        <v>-1.7423960173595932E-5</v>
      </c>
      <c r="L495" s="4">
        <f t="shared" si="79"/>
        <v>13.563394953892763</v>
      </c>
      <c r="M495" s="4">
        <v>13.563394953892763</v>
      </c>
    </row>
    <row r="496" spans="3:13">
      <c r="C496" s="6">
        <f t="shared" si="77"/>
        <v>49.300000000000431</v>
      </c>
      <c r="D496" s="6">
        <f t="shared" si="71"/>
        <v>99.300000000000438</v>
      </c>
      <c r="E496" s="6">
        <f t="shared" si="72"/>
        <v>49.300000000000431</v>
      </c>
      <c r="F496" s="12">
        <f t="shared" si="78"/>
        <v>-0.24471299093655915</v>
      </c>
      <c r="G496" s="3">
        <f t="shared" si="73"/>
        <v>0.25176233635448025</v>
      </c>
      <c r="H496" s="3">
        <f t="shared" si="74"/>
        <v>0.24471299093655915</v>
      </c>
      <c r="I496" s="3">
        <f t="shared" si="75"/>
        <v>0.12235649631761655</v>
      </c>
      <c r="J496" s="3">
        <f t="shared" si="80"/>
        <v>0.36706948725417571</v>
      </c>
      <c r="K496" s="3">
        <f t="shared" si="76"/>
        <v>-1.749596497260808E-5</v>
      </c>
      <c r="L496" s="4">
        <f t="shared" si="79"/>
        <v>13.564748285163502</v>
      </c>
      <c r="M496" s="4">
        <v>13.564748285163502</v>
      </c>
    </row>
    <row r="497" spans="3:13">
      <c r="C497" s="6">
        <f t="shared" si="77"/>
        <v>49.400000000000432</v>
      </c>
      <c r="D497" s="6">
        <f t="shared" si="71"/>
        <v>99.400000000000432</v>
      </c>
      <c r="E497" s="6">
        <f t="shared" si="72"/>
        <v>49.400000000000432</v>
      </c>
      <c r="F497" s="12">
        <f t="shared" si="78"/>
        <v>-0.24547283702213607</v>
      </c>
      <c r="G497" s="3">
        <f t="shared" si="73"/>
        <v>0.25150905432595466</v>
      </c>
      <c r="H497" s="3">
        <f t="shared" si="74"/>
        <v>0.24547283702213607</v>
      </c>
      <c r="I497" s="3">
        <f t="shared" si="75"/>
        <v>0.12273641935806257</v>
      </c>
      <c r="J497" s="3">
        <f t="shared" si="80"/>
        <v>0.36820925638019864</v>
      </c>
      <c r="K497" s="3">
        <f t="shared" si="76"/>
        <v>-1.7567969822607221E-5</v>
      </c>
      <c r="L497" s="4">
        <f t="shared" si="79"/>
        <v>13.566094701996114</v>
      </c>
      <c r="M497" s="4">
        <v>13.566094701996114</v>
      </c>
    </row>
    <row r="498" spans="3:13">
      <c r="C498" s="6">
        <f t="shared" si="77"/>
        <v>49.500000000000433</v>
      </c>
      <c r="D498" s="6">
        <f t="shared" si="71"/>
        <v>99.500000000000426</v>
      </c>
      <c r="E498" s="6">
        <f t="shared" si="72"/>
        <v>49.500000000000433</v>
      </c>
      <c r="F498" s="12">
        <f t="shared" si="78"/>
        <v>-0.24623115577889779</v>
      </c>
      <c r="G498" s="3">
        <f t="shared" si="73"/>
        <v>0.2512562814070341</v>
      </c>
      <c r="H498" s="3">
        <f t="shared" si="74"/>
        <v>0.24623115577889779</v>
      </c>
      <c r="I498" s="3">
        <f t="shared" si="75"/>
        <v>0.12311557873412009</v>
      </c>
      <c r="J498" s="3">
        <f t="shared" si="80"/>
        <v>0.36934673451301786</v>
      </c>
      <c r="K498" s="3">
        <f t="shared" si="76"/>
        <v>-1.7639974723676621E-5</v>
      </c>
      <c r="L498" s="4">
        <f t="shared" si="79"/>
        <v>13.567434263667696</v>
      </c>
      <c r="M498" s="4">
        <v>13.567434263667696</v>
      </c>
    </row>
    <row r="499" spans="3:13">
      <c r="C499" s="6">
        <f t="shared" si="77"/>
        <v>49.600000000000435</v>
      </c>
      <c r="D499" s="6">
        <f t="shared" si="71"/>
        <v>99.600000000000435</v>
      </c>
      <c r="E499" s="6">
        <f t="shared" si="72"/>
        <v>49.600000000000435</v>
      </c>
      <c r="F499" s="12">
        <f t="shared" si="78"/>
        <v>-0.24698795180723221</v>
      </c>
      <c r="G499" s="3">
        <f t="shared" si="73"/>
        <v>0.25100401606425593</v>
      </c>
      <c r="H499" s="3">
        <f t="shared" si="74"/>
        <v>0.24698795180723221</v>
      </c>
      <c r="I499" s="3">
        <f t="shared" si="75"/>
        <v>0.12349397674598286</v>
      </c>
      <c r="J499" s="3">
        <f t="shared" si="80"/>
        <v>0.37048192855321505</v>
      </c>
      <c r="K499" s="3">
        <f t="shared" si="76"/>
        <v>-1.7711979675982814E-5</v>
      </c>
      <c r="L499" s="4">
        <f t="shared" si="79"/>
        <v>13.568767028722824</v>
      </c>
      <c r="M499" s="4">
        <v>13.568767028722824</v>
      </c>
    </row>
    <row r="500" spans="3:13">
      <c r="C500" s="6">
        <f t="shared" si="77"/>
        <v>49.700000000000436</v>
      </c>
      <c r="D500" s="6">
        <f t="shared" si="71"/>
        <v>99.700000000000443</v>
      </c>
      <c r="E500" s="6">
        <f t="shared" si="72"/>
        <v>49.700000000000436</v>
      </c>
      <c r="F500" s="12">
        <f t="shared" si="78"/>
        <v>-0.24774322968907048</v>
      </c>
      <c r="G500" s="3">
        <f t="shared" si="73"/>
        <v>0.25075225677030982</v>
      </c>
      <c r="H500" s="3">
        <f t="shared" si="74"/>
        <v>0.24774322968907048</v>
      </c>
      <c r="I500" s="3">
        <f t="shared" si="75"/>
        <v>0.1238716156846162</v>
      </c>
      <c r="J500" s="3">
        <f t="shared" si="80"/>
        <v>0.37161484537368666</v>
      </c>
      <c r="K500" s="3">
        <f t="shared" si="76"/>
        <v>-1.7783984679664577E-5</v>
      </c>
      <c r="L500" s="4">
        <f t="shared" si="79"/>
        <v>13.570093054985472</v>
      </c>
      <c r="M500" s="4">
        <v>13.570093054985472</v>
      </c>
    </row>
    <row r="501" spans="3:13">
      <c r="C501" s="6">
        <f t="shared" si="77"/>
        <v>49.800000000000438</v>
      </c>
      <c r="D501" s="6">
        <f t="shared" si="71"/>
        <v>99.800000000000438</v>
      </c>
      <c r="E501" s="6">
        <f t="shared" si="72"/>
        <v>49.800000000000438</v>
      </c>
      <c r="F501" s="12">
        <f t="shared" si="78"/>
        <v>-0.24849699398797925</v>
      </c>
      <c r="G501" s="3">
        <f t="shared" si="73"/>
        <v>0.25050100200400693</v>
      </c>
      <c r="H501" s="3">
        <f t="shared" si="74"/>
        <v>0.24849699398797925</v>
      </c>
      <c r="I501" s="3">
        <f t="shared" si="75"/>
        <v>0.12424849783180324</v>
      </c>
      <c r="J501" s="3">
        <f t="shared" si="80"/>
        <v>0.3727454918197825</v>
      </c>
      <c r="K501" s="3">
        <f t="shared" si="76"/>
        <v>-1.7855989734777422E-5</v>
      </c>
      <c r="L501" s="4">
        <f t="shared" si="79"/>
        <v>13.571412399570688</v>
      </c>
      <c r="M501" s="4">
        <v>13.571412399570688</v>
      </c>
    </row>
    <row r="502" spans="3:13">
      <c r="C502" s="6">
        <f t="shared" si="77"/>
        <v>49.900000000000439</v>
      </c>
      <c r="D502" s="6">
        <f t="shared" si="71"/>
        <v>99.900000000000432</v>
      </c>
      <c r="E502" s="6">
        <f t="shared" si="72"/>
        <v>49.900000000000439</v>
      </c>
      <c r="F502" s="12">
        <f t="shared" si="78"/>
        <v>-0.24924924924925257</v>
      </c>
      <c r="G502" s="3">
        <f t="shared" si="73"/>
        <v>0.25025025025024916</v>
      </c>
      <c r="H502" s="3">
        <f t="shared" si="74"/>
        <v>0.24924924924925257</v>
      </c>
      <c r="I502" s="3">
        <f t="shared" si="75"/>
        <v>0.12462462546019076</v>
      </c>
      <c r="J502" s="3">
        <f t="shared" si="80"/>
        <v>0.37387387470944333</v>
      </c>
      <c r="K502" s="3">
        <f t="shared" si="76"/>
        <v>-1.7927994841543393E-5</v>
      </c>
      <c r="L502" s="4">
        <f t="shared" si="79"/>
        <v>13.572725118896038</v>
      </c>
      <c r="M502" s="4">
        <v>13.572725118896038</v>
      </c>
    </row>
    <row r="503" spans="3:13">
      <c r="C503" s="6">
        <f t="shared" si="77"/>
        <v>50.000000000000441</v>
      </c>
      <c r="D503" s="6">
        <f t="shared" si="71"/>
        <v>100.00000000000044</v>
      </c>
      <c r="E503" s="6">
        <f t="shared" si="72"/>
        <v>50.000000000000441</v>
      </c>
      <c r="F503" s="12">
        <f t="shared" si="78"/>
        <v>-0.25000000000000333</v>
      </c>
      <c r="G503" s="3">
        <f t="shared" si="73"/>
        <v>0.24999999999999889</v>
      </c>
      <c r="H503" s="3">
        <f t="shared" si="74"/>
        <v>0.25000000000000333</v>
      </c>
      <c r="I503" s="3">
        <f t="shared" si="75"/>
        <v>0.12500000083333498</v>
      </c>
      <c r="J503" s="3">
        <f t="shared" si="80"/>
        <v>0.37500000083333829</v>
      </c>
      <c r="K503" s="3">
        <f t="shared" si="76"/>
        <v>-1.8000000000004124E-5</v>
      </c>
      <c r="L503" s="4">
        <f t="shared" si="79"/>
        <v>13.574031268692824</v>
      </c>
      <c r="M503" s="4">
        <v>13.574031268692824</v>
      </c>
    </row>
    <row r="504" spans="3:13">
      <c r="C504" s="6">
        <f t="shared" si="77"/>
        <v>50.100000000000442</v>
      </c>
      <c r="D504" s="6">
        <f t="shared" si="71"/>
        <v>100.10000000000045</v>
      </c>
      <c r="E504" s="6">
        <f t="shared" si="72"/>
        <v>50.100000000000442</v>
      </c>
      <c r="F504" s="12">
        <f t="shared" si="78"/>
        <v>-0.25074925074925403</v>
      </c>
      <c r="G504" s="3">
        <f t="shared" si="73"/>
        <v>0.24975024975024862</v>
      </c>
      <c r="H504" s="3">
        <f t="shared" si="74"/>
        <v>0.25074925074925403</v>
      </c>
      <c r="I504" s="3">
        <f t="shared" si="75"/>
        <v>0.12537462620574699</v>
      </c>
      <c r="J504" s="3">
        <f t="shared" si="80"/>
        <v>0.37612387695500105</v>
      </c>
      <c r="K504" s="3">
        <f t="shared" si="76"/>
        <v>-1.8072005210326147E-5</v>
      </c>
      <c r="L504" s="4">
        <f t="shared" si="79"/>
        <v>13.575330904017067</v>
      </c>
      <c r="M504" s="4">
        <v>13.575330904017067</v>
      </c>
    </row>
    <row r="505" spans="3:13">
      <c r="C505" s="6">
        <f t="shared" si="77"/>
        <v>50.200000000000443</v>
      </c>
      <c r="D505" s="6">
        <f t="shared" si="71"/>
        <v>100.20000000000044</v>
      </c>
      <c r="E505" s="6">
        <f t="shared" si="72"/>
        <v>50.200000000000443</v>
      </c>
      <c r="F505" s="12">
        <f t="shared" si="78"/>
        <v>-0.25149700598802727</v>
      </c>
      <c r="G505" s="3">
        <f t="shared" si="73"/>
        <v>0.24950099800399092</v>
      </c>
      <c r="H505" s="3">
        <f t="shared" si="74"/>
        <v>0.25149700598802727</v>
      </c>
      <c r="I505" s="3">
        <f t="shared" si="75"/>
        <v>0.12574850382293778</v>
      </c>
      <c r="J505" s="3">
        <f t="shared" si="80"/>
        <v>0.37724550981096505</v>
      </c>
      <c r="K505" s="3">
        <f t="shared" si="76"/>
        <v>-1.8144010472620486E-5</v>
      </c>
      <c r="L505" s="4">
        <f t="shared" si="79"/>
        <v>13.576624079260283</v>
      </c>
      <c r="M505" s="4">
        <v>13.576624079260283</v>
      </c>
    </row>
    <row r="506" spans="3:13">
      <c r="C506" s="6">
        <f t="shared" si="77"/>
        <v>50.300000000000445</v>
      </c>
      <c r="D506" s="6">
        <f t="shared" si="71"/>
        <v>100.30000000000044</v>
      </c>
      <c r="E506" s="6">
        <f t="shared" si="72"/>
        <v>50.300000000000445</v>
      </c>
      <c r="F506" s="12">
        <f t="shared" si="78"/>
        <v>-0.25224327018943504</v>
      </c>
      <c r="G506" s="3">
        <f t="shared" si="73"/>
        <v>0.24925224327018836</v>
      </c>
      <c r="H506" s="3">
        <f t="shared" si="74"/>
        <v>0.25224327018943504</v>
      </c>
      <c r="I506" s="3">
        <f t="shared" si="75"/>
        <v>0.12612163592146322</v>
      </c>
      <c r="J506" s="3">
        <f t="shared" si="80"/>
        <v>0.37836490611089824</v>
      </c>
      <c r="K506" s="3">
        <f t="shared" si="76"/>
        <v>-1.8216015787012041E-5</v>
      </c>
      <c r="L506" s="4">
        <f t="shared" si="79"/>
        <v>13.577910848160041</v>
      </c>
      <c r="M506" s="4">
        <v>13.577910848160041</v>
      </c>
    </row>
    <row r="507" spans="3:13">
      <c r="C507" s="6">
        <f t="shared" si="77"/>
        <v>50.400000000000446</v>
      </c>
      <c r="D507" s="6">
        <f t="shared" si="71"/>
        <v>100.40000000000045</v>
      </c>
      <c r="E507" s="6">
        <f t="shared" si="72"/>
        <v>50.400000000000446</v>
      </c>
      <c r="F507" s="12">
        <f t="shared" si="78"/>
        <v>-0.25298804780876827</v>
      </c>
      <c r="G507" s="3">
        <f t="shared" si="73"/>
        <v>0.24900398406374391</v>
      </c>
      <c r="H507" s="3">
        <f t="shared" si="74"/>
        <v>0.25298804780876827</v>
      </c>
      <c r="I507" s="3">
        <f t="shared" si="75"/>
        <v>0.12649402472896856</v>
      </c>
      <c r="J507" s="3">
        <f t="shared" si="80"/>
        <v>0.3794820725377368</v>
      </c>
      <c r="K507" s="3">
        <f t="shared" si="76"/>
        <v>-1.8288021153625711E-5</v>
      </c>
      <c r="L507" s="4">
        <f t="shared" si="79"/>
        <v>13.579191263810312</v>
      </c>
      <c r="M507" s="4">
        <v>13.579191263810312</v>
      </c>
    </row>
    <row r="508" spans="3:13">
      <c r="C508" s="6">
        <f t="shared" si="77"/>
        <v>50.500000000000448</v>
      </c>
      <c r="D508" s="6">
        <f t="shared" si="71"/>
        <v>100.50000000000045</v>
      </c>
      <c r="E508" s="6">
        <f t="shared" si="72"/>
        <v>50.500000000000448</v>
      </c>
      <c r="F508" s="12">
        <f t="shared" si="78"/>
        <v>-0.25373134328358538</v>
      </c>
      <c r="G508" s="3">
        <f t="shared" si="73"/>
        <v>0.2487562189054715</v>
      </c>
      <c r="H508" s="3">
        <f t="shared" si="74"/>
        <v>0.25373134328358538</v>
      </c>
      <c r="I508" s="3">
        <f t="shared" si="75"/>
        <v>0.12686567246423278</v>
      </c>
      <c r="J508" s="3">
        <f t="shared" si="80"/>
        <v>0.38059701574781812</v>
      </c>
      <c r="K508" s="3">
        <f t="shared" si="76"/>
        <v>-1.8360026572600274E-5</v>
      </c>
      <c r="L508" s="4">
        <f t="shared" si="79"/>
        <v>13.58046537867161</v>
      </c>
      <c r="M508" s="4">
        <v>13.58046537867161</v>
      </c>
    </row>
    <row r="509" spans="3:13">
      <c r="C509" s="6">
        <f t="shared" si="77"/>
        <v>50.600000000000449</v>
      </c>
      <c r="D509" s="6">
        <f t="shared" si="71"/>
        <v>100.60000000000045</v>
      </c>
      <c r="E509" s="6">
        <f t="shared" si="72"/>
        <v>50.600000000000449</v>
      </c>
      <c r="F509" s="12">
        <f t="shared" si="78"/>
        <v>-0.25447316103380052</v>
      </c>
      <c r="G509" s="3">
        <f t="shared" si="73"/>
        <v>0.24850894632206649</v>
      </c>
      <c r="H509" s="3">
        <f t="shared" si="74"/>
        <v>0.25447316103380052</v>
      </c>
      <c r="I509" s="3">
        <f t="shared" si="75"/>
        <v>0.12723658133721275</v>
      </c>
      <c r="J509" s="3">
        <f t="shared" si="80"/>
        <v>0.38170974237101329</v>
      </c>
      <c r="K509" s="3">
        <f t="shared" si="76"/>
        <v>-1.8432032044032876E-5</v>
      </c>
      <c r="L509" s="4">
        <f t="shared" si="79"/>
        <v>13.581733244580947</v>
      </c>
      <c r="M509" s="4">
        <v>13.581733244580947</v>
      </c>
    </row>
    <row r="510" spans="3:13">
      <c r="C510" s="6">
        <f t="shared" si="77"/>
        <v>50.70000000000045</v>
      </c>
      <c r="D510" s="6">
        <f t="shared" si="71"/>
        <v>100.70000000000044</v>
      </c>
      <c r="E510" s="6">
        <f t="shared" si="72"/>
        <v>50.70000000000045</v>
      </c>
      <c r="F510" s="12">
        <f t="shared" si="78"/>
        <v>-0.25521350546177096</v>
      </c>
      <c r="G510" s="3">
        <f t="shared" si="73"/>
        <v>0.24826216484607636</v>
      </c>
      <c r="H510" s="3">
        <f t="shared" si="74"/>
        <v>0.25521350546177096</v>
      </c>
      <c r="I510" s="3">
        <f t="shared" si="75"/>
        <v>0.12760675354908696</v>
      </c>
      <c r="J510" s="3">
        <f t="shared" si="80"/>
        <v>0.38282025901085792</v>
      </c>
      <c r="K510" s="3">
        <f t="shared" si="76"/>
        <v>-1.8504037568062293E-5</v>
      </c>
      <c r="L510" s="4">
        <f t="shared" si="79"/>
        <v>13.582994912761581</v>
      </c>
      <c r="M510" s="4">
        <v>13.582994912761581</v>
      </c>
    </row>
    <row r="511" spans="3:13">
      <c r="C511" s="6">
        <f t="shared" si="77"/>
        <v>50.800000000000452</v>
      </c>
      <c r="D511" s="6">
        <f t="shared" si="71"/>
        <v>100.80000000000045</v>
      </c>
      <c r="E511" s="6">
        <f t="shared" si="72"/>
        <v>50.800000000000452</v>
      </c>
      <c r="F511" s="12">
        <f t="shared" si="78"/>
        <v>-0.25595238095238426</v>
      </c>
      <c r="G511" s="3">
        <f t="shared" si="73"/>
        <v>0.24801587301587191</v>
      </c>
      <c r="H511" s="3">
        <f t="shared" si="74"/>
        <v>0.25595238095238426</v>
      </c>
      <c r="I511" s="3">
        <f t="shared" si="75"/>
        <v>0.12797619129229892</v>
      </c>
      <c r="J511" s="3">
        <f t="shared" si="80"/>
        <v>0.38392857224468319</v>
      </c>
      <c r="K511" s="3">
        <f t="shared" si="76"/>
        <v>-1.8576043144827303E-5</v>
      </c>
      <c r="L511" s="4">
        <f t="shared" si="79"/>
        <v>13.58425043383258</v>
      </c>
      <c r="M511" s="4">
        <v>13.58425043383258</v>
      </c>
    </row>
    <row r="512" spans="3:13">
      <c r="C512" s="6">
        <f t="shared" si="77"/>
        <v>50.900000000000453</v>
      </c>
      <c r="D512" s="6">
        <f t="shared" si="71"/>
        <v>100.90000000000046</v>
      </c>
      <c r="E512" s="6">
        <f t="shared" si="72"/>
        <v>50.900000000000453</v>
      </c>
      <c r="F512" s="12">
        <f t="shared" si="78"/>
        <v>-0.25668979187314506</v>
      </c>
      <c r="G512" s="3">
        <f t="shared" si="73"/>
        <v>0.2477700693756183</v>
      </c>
      <c r="H512" s="3">
        <f t="shared" si="74"/>
        <v>0.25668979187314506</v>
      </c>
      <c r="I512" s="3">
        <f t="shared" si="75"/>
        <v>0.12834489675060082</v>
      </c>
      <c r="J512" s="3">
        <f t="shared" si="80"/>
        <v>0.3850346886237459</v>
      </c>
      <c r="K512" s="3">
        <f t="shared" si="76"/>
        <v>-1.864804877443893E-5</v>
      </c>
      <c r="L512" s="4">
        <f t="shared" si="79"/>
        <v>13.585499857818199</v>
      </c>
      <c r="M512" s="4">
        <v>13.585499857818199</v>
      </c>
    </row>
    <row r="513" spans="3:13">
      <c r="C513" s="6">
        <f t="shared" si="77"/>
        <v>51.000000000000455</v>
      </c>
      <c r="D513" s="6">
        <f t="shared" si="71"/>
        <v>101.00000000000045</v>
      </c>
      <c r="E513" s="6">
        <f t="shared" si="72"/>
        <v>51.000000000000455</v>
      </c>
      <c r="F513" s="12">
        <f t="shared" si="78"/>
        <v>-0.25742574257426076</v>
      </c>
      <c r="G513" s="3">
        <f t="shared" si="73"/>
        <v>0.24752475247524641</v>
      </c>
      <c r="H513" s="3">
        <f t="shared" si="74"/>
        <v>0.25742574257426076</v>
      </c>
      <c r="I513" s="3">
        <f t="shared" si="75"/>
        <v>0.12871287209909618</v>
      </c>
      <c r="J513" s="3">
        <f t="shared" si="80"/>
        <v>0.38613861467335697</v>
      </c>
      <c r="K513" s="3">
        <f t="shared" si="76"/>
        <v>-1.8720054457008195E-5</v>
      </c>
      <c r="L513" s="4">
        <f t="shared" si="79"/>
        <v>13.586743234157089</v>
      </c>
      <c r="M513" s="4">
        <v>13.586743234157089</v>
      </c>
    </row>
    <row r="514" spans="3:13">
      <c r="C514" s="6">
        <f t="shared" si="77"/>
        <v>51.100000000000456</v>
      </c>
      <c r="D514" s="6">
        <f t="shared" si="71"/>
        <v>101.10000000000045</v>
      </c>
      <c r="E514" s="6">
        <f t="shared" si="72"/>
        <v>51.100000000000456</v>
      </c>
      <c r="F514" s="12">
        <f t="shared" si="78"/>
        <v>-0.2581602373887274</v>
      </c>
      <c r="G514" s="3">
        <f t="shared" si="73"/>
        <v>0.24727992087042422</v>
      </c>
      <c r="H514" s="3">
        <f t="shared" si="74"/>
        <v>0.2581602373887274</v>
      </c>
      <c r="I514" s="3">
        <f t="shared" si="75"/>
        <v>0.1290801195042828</v>
      </c>
      <c r="J514" s="3">
        <f t="shared" si="80"/>
        <v>0.38724035689301017</v>
      </c>
      <c r="K514" s="3">
        <f t="shared" si="76"/>
        <v>-1.8792060192687754E-5</v>
      </c>
      <c r="L514" s="4">
        <f t="shared" si="79"/>
        <v>13.5879806117113</v>
      </c>
      <c r="M514" s="4">
        <v>13.5879806117113</v>
      </c>
    </row>
    <row r="515" spans="3:13">
      <c r="C515" s="6">
        <f t="shared" si="77"/>
        <v>51.200000000000458</v>
      </c>
      <c r="D515" s="6">
        <f t="shared" ref="D515:D558" si="81">$A$4+$C515</f>
        <v>101.20000000000046</v>
      </c>
      <c r="E515" s="6">
        <f t="shared" ref="E515:E558" si="82">$A$10*$C515</f>
        <v>51.200000000000458</v>
      </c>
      <c r="F515" s="12">
        <f t="shared" si="78"/>
        <v>-0.2588932806324144</v>
      </c>
      <c r="G515" s="3">
        <f t="shared" ref="G515:G558" si="83">IF(($A$4*$A$6-$E515)&gt;0,($E515+$A$14*$A$4)/$D515,($A$14*$A$4+$A$6*$A$4)/$D515)</f>
        <v>0.24703557312252852</v>
      </c>
      <c r="H515" s="3">
        <f t="shared" ref="H515:H558" si="84">($E515-$A$4*$A$6)/$D515</f>
        <v>0.2588932806324144</v>
      </c>
      <c r="I515" s="3">
        <f t="shared" ref="I515:I558" si="85">0.5*(SQRT(($A$16+$H515)^2+4*$A$16*$G515))</f>
        <v>0.12944664112409524</v>
      </c>
      <c r="J515" s="3">
        <f t="shared" si="80"/>
        <v>0.38833992175650967</v>
      </c>
      <c r="K515" s="3">
        <f t="shared" ref="K515:K558" si="86">0.5*(SQRT(($A$8+$G515)^2+4*$A$8*$F515)-($A$8+$G515))</f>
        <v>-1.8864065981588629E-5</v>
      </c>
      <c r="L515" s="4">
        <f t="shared" si="79"/>
        <v>13.589212038775143</v>
      </c>
      <c r="M515" s="4">
        <v>13.589212038775143</v>
      </c>
    </row>
    <row r="516" spans="3:13">
      <c r="C516" s="6">
        <f t="shared" ref="C516:C558" si="87">C515+$A$18</f>
        <v>51.300000000000459</v>
      </c>
      <c r="D516" s="6">
        <f t="shared" si="81"/>
        <v>101.30000000000047</v>
      </c>
      <c r="E516" s="6">
        <f t="shared" si="82"/>
        <v>51.300000000000459</v>
      </c>
      <c r="F516" s="12">
        <f t="shared" ref="F516:F558" si="88">($A$4*$A$6-$E516)/$D516</f>
        <v>-0.25962487660414946</v>
      </c>
      <c r="G516" s="3">
        <f t="shared" si="83"/>
        <v>0.24679170779861684</v>
      </c>
      <c r="H516" s="3">
        <f t="shared" si="84"/>
        <v>0.25962487660414946</v>
      </c>
      <c r="I516" s="3">
        <f t="shared" si="85"/>
        <v>0.12981243910794713</v>
      </c>
      <c r="J516" s="3">
        <f t="shared" si="80"/>
        <v>0.38943731571209661</v>
      </c>
      <c r="K516" s="3">
        <f t="shared" si="86"/>
        <v>-1.8936071823821843E-5</v>
      </c>
      <c r="L516" s="4">
        <f t="shared" ref="L516:L558" si="89">IF($K516&gt;0,-LOG($K516),14+LOG($J516))</f>
        <v>13.59043756308386</v>
      </c>
      <c r="M516" s="4">
        <v>13.59043756308386</v>
      </c>
    </row>
    <row r="517" spans="3:13">
      <c r="C517" s="6">
        <f t="shared" si="87"/>
        <v>51.40000000000046</v>
      </c>
      <c r="D517" s="6">
        <f t="shared" si="81"/>
        <v>101.40000000000046</v>
      </c>
      <c r="E517" s="6">
        <f t="shared" si="82"/>
        <v>51.40000000000046</v>
      </c>
      <c r="F517" s="12">
        <f t="shared" si="88"/>
        <v>-0.2603550295858022</v>
      </c>
      <c r="G517" s="3">
        <f t="shared" si="83"/>
        <v>0.24654832347139927</v>
      </c>
      <c r="H517" s="3">
        <f t="shared" si="84"/>
        <v>0.2603550295858022</v>
      </c>
      <c r="I517" s="3">
        <f t="shared" si="85"/>
        <v>0.13017751559677315</v>
      </c>
      <c r="J517" s="3">
        <f t="shared" si="80"/>
        <v>0.39053254518257535</v>
      </c>
      <c r="K517" s="3">
        <f t="shared" si="86"/>
        <v>-1.9008077719526173E-5</v>
      </c>
      <c r="L517" s="4">
        <f t="shared" si="89"/>
        <v>13.591657231822152</v>
      </c>
      <c r="M517" s="4">
        <v>13.591657231822152</v>
      </c>
    </row>
    <row r="518" spans="3:13">
      <c r="C518" s="6">
        <f t="shared" si="87"/>
        <v>51.500000000000462</v>
      </c>
      <c r="D518" s="6">
        <f t="shared" si="81"/>
        <v>101.50000000000045</v>
      </c>
      <c r="E518" s="6">
        <f t="shared" si="82"/>
        <v>51.500000000000462</v>
      </c>
      <c r="F518" s="12">
        <f t="shared" si="88"/>
        <v>-0.26108374384236793</v>
      </c>
      <c r="G518" s="3">
        <f t="shared" si="83"/>
        <v>0.24630541871921072</v>
      </c>
      <c r="H518" s="3">
        <f t="shared" si="84"/>
        <v>0.26108374384236793</v>
      </c>
      <c r="I518" s="3">
        <f t="shared" si="85"/>
        <v>0.13054187272307075</v>
      </c>
      <c r="J518" s="3">
        <f t="shared" si="80"/>
        <v>0.39162561656543871</v>
      </c>
      <c r="K518" s="3">
        <f t="shared" si="86"/>
        <v>-1.908008366882652E-5</v>
      </c>
      <c r="L518" s="4">
        <f t="shared" si="89"/>
        <v>13.592871091632517</v>
      </c>
      <c r="M518" s="4">
        <v>13.592871091632517</v>
      </c>
    </row>
    <row r="519" spans="3:13">
      <c r="C519" s="6">
        <f t="shared" si="87"/>
        <v>51.600000000000463</v>
      </c>
      <c r="D519" s="6">
        <f t="shared" si="81"/>
        <v>101.60000000000046</v>
      </c>
      <c r="E519" s="6">
        <f t="shared" si="82"/>
        <v>51.600000000000463</v>
      </c>
      <c r="F519" s="12">
        <f t="shared" si="88"/>
        <v>-0.26181102362205061</v>
      </c>
      <c r="G519" s="3">
        <f t="shared" si="83"/>
        <v>0.24606299212598312</v>
      </c>
      <c r="H519" s="3">
        <f t="shared" si="84"/>
        <v>0.26181102362205061</v>
      </c>
      <c r="I519" s="3">
        <f t="shared" si="85"/>
        <v>0.13090551261094174</v>
      </c>
      <c r="J519" s="3">
        <f t="shared" si="80"/>
        <v>0.39271653623299235</v>
      </c>
      <c r="K519" s="3">
        <f t="shared" si="86"/>
        <v>-1.9152089671847783E-5</v>
      </c>
      <c r="L519" s="4">
        <f t="shared" si="89"/>
        <v>13.594079188623459</v>
      </c>
      <c r="M519" s="4">
        <v>13.594079188623459</v>
      </c>
    </row>
    <row r="520" spans="3:13">
      <c r="C520" s="6">
        <f t="shared" si="87"/>
        <v>51.700000000000465</v>
      </c>
      <c r="D520" s="6">
        <f t="shared" si="81"/>
        <v>101.70000000000047</v>
      </c>
      <c r="E520" s="6">
        <f t="shared" si="82"/>
        <v>51.700000000000465</v>
      </c>
      <c r="F520" s="12">
        <f t="shared" si="88"/>
        <v>-0.26253687315634555</v>
      </c>
      <c r="G520" s="3">
        <f t="shared" si="83"/>
        <v>0.24582104228121812</v>
      </c>
      <c r="H520" s="3">
        <f t="shared" si="84"/>
        <v>0.26253687315634555</v>
      </c>
      <c r="I520" s="3">
        <f t="shared" si="85"/>
        <v>0.13126843737613364</v>
      </c>
      <c r="J520" s="3">
        <f t="shared" si="80"/>
        <v>0.39380531053247919</v>
      </c>
      <c r="K520" s="3">
        <f t="shared" si="86"/>
        <v>-1.9224095728714863E-5</v>
      </c>
      <c r="L520" s="4">
        <f t="shared" si="89"/>
        <v>13.595281568377521</v>
      </c>
      <c r="M520" s="4">
        <v>13.595281568377521</v>
      </c>
    </row>
    <row r="521" spans="3:13">
      <c r="C521" s="6">
        <f t="shared" si="87"/>
        <v>51.800000000000466</v>
      </c>
      <c r="D521" s="6">
        <f t="shared" si="81"/>
        <v>101.80000000000047</v>
      </c>
      <c r="E521" s="6">
        <f t="shared" si="82"/>
        <v>51.800000000000466</v>
      </c>
      <c r="F521" s="12">
        <f t="shared" si="88"/>
        <v>-0.26326129666012127</v>
      </c>
      <c r="G521" s="3">
        <f t="shared" si="83"/>
        <v>0.2455795677799596</v>
      </c>
      <c r="H521" s="3">
        <f t="shared" si="84"/>
        <v>0.26326129666012127</v>
      </c>
      <c r="I521" s="3">
        <f t="shared" si="85"/>
        <v>0.13163064912608052</v>
      </c>
      <c r="J521" s="3">
        <f t="shared" si="80"/>
        <v>0.39489194578620179</v>
      </c>
      <c r="K521" s="3">
        <f t="shared" si="86"/>
        <v>-1.929610183955266E-5</v>
      </c>
      <c r="L521" s="4">
        <f t="shared" si="89"/>
        <v>13.596478275959182</v>
      </c>
      <c r="M521" s="4">
        <v>13.596478275959182</v>
      </c>
    </row>
    <row r="522" spans="3:13">
      <c r="C522" s="6">
        <f t="shared" si="87"/>
        <v>51.900000000000468</v>
      </c>
      <c r="D522" s="6">
        <f t="shared" si="81"/>
        <v>101.90000000000046</v>
      </c>
      <c r="E522" s="6">
        <f t="shared" si="82"/>
        <v>51.900000000000468</v>
      </c>
      <c r="F522" s="12">
        <f t="shared" si="88"/>
        <v>-0.26398429833170112</v>
      </c>
      <c r="G522" s="3">
        <f t="shared" si="83"/>
        <v>0.24533856722276631</v>
      </c>
      <c r="H522" s="3">
        <f t="shared" si="84"/>
        <v>0.26398429833170112</v>
      </c>
      <c r="I522" s="3">
        <f t="shared" si="85"/>
        <v>0.13199214995994391</v>
      </c>
      <c r="J522" s="3">
        <f t="shared" si="80"/>
        <v>0.39597644829164502</v>
      </c>
      <c r="K522" s="3">
        <f t="shared" si="86"/>
        <v>-1.9368108004472195E-5</v>
      </c>
      <c r="L522" s="4">
        <f t="shared" si="89"/>
        <v>13.597669355922605</v>
      </c>
      <c r="M522" s="4">
        <v>13.597669355922605</v>
      </c>
    </row>
    <row r="523" spans="3:13">
      <c r="C523" s="6">
        <f t="shared" si="87"/>
        <v>52.000000000000469</v>
      </c>
      <c r="D523" s="6">
        <f t="shared" si="81"/>
        <v>102.00000000000047</v>
      </c>
      <c r="E523" s="6">
        <f t="shared" si="82"/>
        <v>52.000000000000469</v>
      </c>
      <c r="F523" s="12">
        <f t="shared" si="88"/>
        <v>-0.26470588235294457</v>
      </c>
      <c r="G523" s="3">
        <f t="shared" si="83"/>
        <v>0.24509803921568515</v>
      </c>
      <c r="H523" s="3">
        <f t="shared" si="84"/>
        <v>0.26470588235294457</v>
      </c>
      <c r="I523" s="3">
        <f t="shared" si="85"/>
        <v>0.13235294196865335</v>
      </c>
      <c r="J523" s="3">
        <f t="shared" si="80"/>
        <v>0.39705882432159789</v>
      </c>
      <c r="K523" s="3">
        <f t="shared" si="86"/>
        <v>-1.9440114223626126E-5</v>
      </c>
      <c r="L523" s="4">
        <f t="shared" si="89"/>
        <v>13.598854852319228</v>
      </c>
      <c r="M523" s="4">
        <v>13.598854852319228</v>
      </c>
    </row>
    <row r="524" spans="3:13">
      <c r="C524" s="6">
        <f t="shared" si="87"/>
        <v>52.10000000000047</v>
      </c>
      <c r="D524" s="6">
        <f t="shared" si="81"/>
        <v>102.10000000000048</v>
      </c>
      <c r="E524" s="6">
        <f t="shared" si="82"/>
        <v>52.10000000000047</v>
      </c>
      <c r="F524" s="12">
        <f t="shared" si="88"/>
        <v>-0.26542605288932758</v>
      </c>
      <c r="G524" s="3">
        <f t="shared" si="83"/>
        <v>0.24485798237022413</v>
      </c>
      <c r="H524" s="3">
        <f t="shared" si="84"/>
        <v>0.26542605288932758</v>
      </c>
      <c r="I524" s="3">
        <f t="shared" si="85"/>
        <v>0.13271302723494668</v>
      </c>
      <c r="J524" s="3">
        <f t="shared" si="80"/>
        <v>0.39813908012427424</v>
      </c>
      <c r="K524" s="3">
        <f t="shared" si="86"/>
        <v>-1.9512120497097718E-5</v>
      </c>
      <c r="L524" s="4">
        <f t="shared" si="89"/>
        <v>13.600034808705232</v>
      </c>
      <c r="M524" s="4">
        <v>13.600034808705232</v>
      </c>
    </row>
    <row r="525" spans="3:13">
      <c r="C525" s="6">
        <f t="shared" si="87"/>
        <v>52.200000000000472</v>
      </c>
      <c r="D525" s="6">
        <f t="shared" si="81"/>
        <v>102.20000000000047</v>
      </c>
      <c r="E525" s="6">
        <f t="shared" si="82"/>
        <v>52.200000000000472</v>
      </c>
      <c r="F525" s="12">
        <f t="shared" si="88"/>
        <v>-0.26614481409002294</v>
      </c>
      <c r="G525" s="3">
        <f t="shared" si="83"/>
        <v>0.24461839530332569</v>
      </c>
      <c r="H525" s="3">
        <f t="shared" si="84"/>
        <v>0.26614481409002294</v>
      </c>
      <c r="I525" s="3">
        <f t="shared" si="85"/>
        <v>0.13307240783341015</v>
      </c>
      <c r="J525" s="3">
        <f t="shared" si="80"/>
        <v>0.39921722192343312</v>
      </c>
      <c r="K525" s="3">
        <f t="shared" si="86"/>
        <v>-1.9584126825053505E-5</v>
      </c>
      <c r="L525" s="4">
        <f t="shared" si="89"/>
        <v>13.601209268148862</v>
      </c>
      <c r="M525" s="4">
        <v>13.601209268148862</v>
      </c>
    </row>
    <row r="526" spans="3:13">
      <c r="C526" s="6">
        <f t="shared" si="87"/>
        <v>52.300000000000473</v>
      </c>
      <c r="D526" s="6">
        <f t="shared" si="81"/>
        <v>102.30000000000047</v>
      </c>
      <c r="E526" s="6">
        <f t="shared" si="82"/>
        <v>52.300000000000473</v>
      </c>
      <c r="F526" s="12">
        <f t="shared" si="88"/>
        <v>-0.26686217008797997</v>
      </c>
      <c r="G526" s="3">
        <f t="shared" si="83"/>
        <v>0.24437927663734005</v>
      </c>
      <c r="H526" s="3">
        <f t="shared" si="84"/>
        <v>0.26686217008797997</v>
      </c>
      <c r="I526" s="3">
        <f t="shared" si="85"/>
        <v>0.13343108583051827</v>
      </c>
      <c r="J526" s="3">
        <f t="shared" si="80"/>
        <v>0.40029325591849824</v>
      </c>
      <c r="K526" s="3">
        <f t="shared" si="86"/>
        <v>-1.9656133207590631E-5</v>
      </c>
      <c r="L526" s="4">
        <f t="shared" si="89"/>
        <v>13.602378273237619</v>
      </c>
      <c r="M526" s="4">
        <v>13.602378273237619</v>
      </c>
    </row>
    <row r="527" spans="3:13">
      <c r="C527" s="6">
        <f t="shared" si="87"/>
        <v>52.400000000000475</v>
      </c>
      <c r="D527" s="6">
        <f t="shared" si="81"/>
        <v>102.40000000000047</v>
      </c>
      <c r="E527" s="6">
        <f t="shared" si="82"/>
        <v>52.400000000000475</v>
      </c>
      <c r="F527" s="12">
        <f t="shared" si="88"/>
        <v>-0.26757812500000339</v>
      </c>
      <c r="G527" s="3">
        <f t="shared" si="83"/>
        <v>0.24414062499999886</v>
      </c>
      <c r="H527" s="3">
        <f t="shared" si="84"/>
        <v>0.26757812500000339</v>
      </c>
      <c r="I527" s="3">
        <f t="shared" si="85"/>
        <v>0.13378906328467322</v>
      </c>
      <c r="J527" s="3">
        <f t="shared" si="80"/>
        <v>0.4013671882846766</v>
      </c>
      <c r="K527" s="3">
        <f t="shared" si="86"/>
        <v>-1.9728139644847875E-5</v>
      </c>
      <c r="L527" s="4">
        <f t="shared" si="89"/>
        <v>13.603541866085306</v>
      </c>
      <c r="M527" s="4">
        <v>13.603541866085306</v>
      </c>
    </row>
    <row r="528" spans="3:13">
      <c r="C528" s="6">
        <f t="shared" si="87"/>
        <v>52.500000000000476</v>
      </c>
      <c r="D528" s="6">
        <f t="shared" si="81"/>
        <v>102.50000000000048</v>
      </c>
      <c r="E528" s="6">
        <f t="shared" si="82"/>
        <v>52.500000000000476</v>
      </c>
      <c r="F528" s="12">
        <f t="shared" si="88"/>
        <v>-0.26829268292683267</v>
      </c>
      <c r="G528" s="3">
        <f t="shared" si="83"/>
        <v>0.2439024390243891</v>
      </c>
      <c r="H528" s="3">
        <f t="shared" si="84"/>
        <v>0.26829268292683267</v>
      </c>
      <c r="I528" s="3">
        <f t="shared" si="85"/>
        <v>0.13414634224624461</v>
      </c>
      <c r="J528" s="3">
        <f t="shared" si="80"/>
        <v>0.40243902517307728</v>
      </c>
      <c r="K528" s="3">
        <f t="shared" si="86"/>
        <v>-1.9800146136950136E-5</v>
      </c>
      <c r="L528" s="4">
        <f t="shared" si="89"/>
        <v>13.604700088338969</v>
      </c>
      <c r="M528" s="4">
        <v>13.604700088338969</v>
      </c>
    </row>
    <row r="529" spans="3:13">
      <c r="C529" s="6">
        <f t="shared" si="87"/>
        <v>52.600000000000477</v>
      </c>
      <c r="D529" s="6">
        <f t="shared" si="81"/>
        <v>102.60000000000048</v>
      </c>
      <c r="E529" s="6">
        <f t="shared" si="82"/>
        <v>52.600000000000477</v>
      </c>
      <c r="F529" s="12">
        <f t="shared" si="88"/>
        <v>-0.2690058479532198</v>
      </c>
      <c r="G529" s="3">
        <f t="shared" si="83"/>
        <v>0.24366471734892675</v>
      </c>
      <c r="H529" s="3">
        <f t="shared" si="84"/>
        <v>0.2690058479532198</v>
      </c>
      <c r="I529" s="3">
        <f t="shared" si="85"/>
        <v>0.13450292475760828</v>
      </c>
      <c r="J529" s="3">
        <f t="shared" si="80"/>
        <v>0.40350877271082808</v>
      </c>
      <c r="K529" s="3">
        <f t="shared" si="86"/>
        <v>-1.9872152683994559E-5</v>
      </c>
      <c r="L529" s="4">
        <f t="shared" si="89"/>
        <v>13.605852981185691</v>
      </c>
      <c r="M529" s="4">
        <v>13.605852981185691</v>
      </c>
    </row>
    <row r="530" spans="3:13">
      <c r="C530" s="6">
        <f t="shared" si="87"/>
        <v>52.700000000000479</v>
      </c>
      <c r="D530" s="6">
        <f t="shared" si="81"/>
        <v>102.70000000000047</v>
      </c>
      <c r="E530" s="6">
        <f t="shared" si="82"/>
        <v>52.700000000000479</v>
      </c>
      <c r="F530" s="12">
        <f t="shared" si="88"/>
        <v>-0.26971762414800732</v>
      </c>
      <c r="G530" s="3">
        <f t="shared" si="83"/>
        <v>0.24342745861733092</v>
      </c>
      <c r="H530" s="3">
        <f t="shared" si="84"/>
        <v>0.26971762414800732</v>
      </c>
      <c r="I530" s="3">
        <f t="shared" si="85"/>
        <v>0.13485881285318538</v>
      </c>
      <c r="J530" s="3">
        <f t="shared" si="80"/>
        <v>0.40457643700119272</v>
      </c>
      <c r="K530" s="3">
        <f t="shared" si="86"/>
        <v>-1.9944159286147678E-5</v>
      </c>
      <c r="L530" s="4">
        <f t="shared" si="89"/>
        <v>13.607000585359273</v>
      </c>
      <c r="M530" s="4">
        <v>13.607000585359273</v>
      </c>
    </row>
    <row r="531" spans="3:13">
      <c r="C531" s="6">
        <f t="shared" si="87"/>
        <v>52.80000000000048</v>
      </c>
      <c r="D531" s="6">
        <f t="shared" si="81"/>
        <v>102.80000000000048</v>
      </c>
      <c r="E531" s="6">
        <f t="shared" si="82"/>
        <v>52.80000000000048</v>
      </c>
      <c r="F531" s="12">
        <f t="shared" si="88"/>
        <v>-0.27042801556420576</v>
      </c>
      <c r="G531" s="3">
        <f t="shared" si="83"/>
        <v>0.24319066147859808</v>
      </c>
      <c r="H531" s="3">
        <f t="shared" si="84"/>
        <v>0.27042801556420576</v>
      </c>
      <c r="I531" s="3">
        <f t="shared" si="85"/>
        <v>0.13521400855948096</v>
      </c>
      <c r="J531" s="3">
        <f t="shared" si="80"/>
        <v>0.40564202412368672</v>
      </c>
      <c r="K531" s="3">
        <f t="shared" si="86"/>
        <v>-2.0016165943506636E-5</v>
      </c>
      <c r="L531" s="4">
        <f t="shared" si="89"/>
        <v>13.608142941146793</v>
      </c>
      <c r="M531" s="4">
        <v>13.608142941146793</v>
      </c>
    </row>
    <row r="532" spans="3:13">
      <c r="C532" s="6">
        <f t="shared" si="87"/>
        <v>52.900000000000482</v>
      </c>
      <c r="D532" s="6">
        <f t="shared" si="81"/>
        <v>102.90000000000049</v>
      </c>
      <c r="E532" s="6">
        <f t="shared" si="82"/>
        <v>52.900000000000482</v>
      </c>
      <c r="F532" s="12">
        <f t="shared" si="88"/>
        <v>-0.27113702623907043</v>
      </c>
      <c r="G532" s="3">
        <f t="shared" si="83"/>
        <v>0.24295432458697649</v>
      </c>
      <c r="H532" s="3">
        <f t="shared" si="84"/>
        <v>0.27113702623907043</v>
      </c>
      <c r="I532" s="3">
        <f t="shared" si="85"/>
        <v>0.13556851389512264</v>
      </c>
      <c r="J532" s="3">
        <f t="shared" si="80"/>
        <v>0.40670554013419308</v>
      </c>
      <c r="K532" s="3">
        <f t="shared" si="86"/>
        <v>-2.0088172656210213E-5</v>
      </c>
      <c r="L532" s="4">
        <f t="shared" si="89"/>
        <v>13.609280088395051</v>
      </c>
      <c r="M532" s="4">
        <v>13.609280088395051</v>
      </c>
    </row>
    <row r="533" spans="3:13">
      <c r="C533" s="6">
        <f t="shared" si="87"/>
        <v>53.000000000000483</v>
      </c>
      <c r="D533" s="6">
        <f t="shared" si="81"/>
        <v>103.00000000000048</v>
      </c>
      <c r="E533" s="6">
        <f t="shared" si="82"/>
        <v>53.000000000000483</v>
      </c>
      <c r="F533" s="12">
        <f t="shared" si="88"/>
        <v>-0.27184466019417819</v>
      </c>
      <c r="G533" s="3">
        <f t="shared" si="83"/>
        <v>0.24271844660194061</v>
      </c>
      <c r="H533" s="3">
        <f t="shared" si="84"/>
        <v>0.27184466019417819</v>
      </c>
      <c r="I533" s="3">
        <f t="shared" si="85"/>
        <v>0.13592233087089861</v>
      </c>
      <c r="J533" s="3">
        <f t="shared" si="80"/>
        <v>0.4077669910650768</v>
      </c>
      <c r="K533" s="3">
        <f t="shared" si="86"/>
        <v>-2.0160179424369429E-5</v>
      </c>
      <c r="L533" s="4">
        <f t="shared" si="89"/>
        <v>13.610412066516885</v>
      </c>
      <c r="M533" s="4">
        <v>13.610412066516885</v>
      </c>
    </row>
    <row r="534" spans="3:13">
      <c r="C534" s="6">
        <f t="shared" si="87"/>
        <v>53.100000000000485</v>
      </c>
      <c r="D534" s="6">
        <f t="shared" si="81"/>
        <v>103.10000000000048</v>
      </c>
      <c r="E534" s="6">
        <f t="shared" si="82"/>
        <v>53.100000000000485</v>
      </c>
      <c r="F534" s="12">
        <f t="shared" si="88"/>
        <v>-0.27255092143550297</v>
      </c>
      <c r="G534" s="3">
        <f t="shared" si="83"/>
        <v>0.2424830261881657</v>
      </c>
      <c r="H534" s="3">
        <f t="shared" si="84"/>
        <v>0.27255092143550297</v>
      </c>
      <c r="I534" s="3">
        <f t="shared" si="85"/>
        <v>0.13627546148979577</v>
      </c>
      <c r="J534" s="3">
        <f t="shared" si="80"/>
        <v>0.40882638292529871</v>
      </c>
      <c r="K534" s="3">
        <f t="shared" si="86"/>
        <v>-2.0232186248123063E-5</v>
      </c>
      <c r="L534" s="4">
        <f t="shared" si="89"/>
        <v>13.611538914497389</v>
      </c>
      <c r="M534" s="4">
        <v>13.611538914497389</v>
      </c>
    </row>
    <row r="535" spans="3:13">
      <c r="C535" s="6">
        <f t="shared" si="87"/>
        <v>53.200000000000486</v>
      </c>
      <c r="D535" s="6">
        <f t="shared" si="81"/>
        <v>103.20000000000049</v>
      </c>
      <c r="E535" s="6">
        <f t="shared" si="82"/>
        <v>53.200000000000486</v>
      </c>
      <c r="F535" s="12">
        <f t="shared" si="88"/>
        <v>-0.2732558139534918</v>
      </c>
      <c r="G535" s="3">
        <f t="shared" si="83"/>
        <v>0.24224806201550272</v>
      </c>
      <c r="H535" s="3">
        <f t="shared" si="84"/>
        <v>0.2732558139534918</v>
      </c>
      <c r="I535" s="3">
        <f t="shared" si="85"/>
        <v>0.13662790774703745</v>
      </c>
      <c r="J535" s="3">
        <f t="shared" si="80"/>
        <v>0.40988372170052922</v>
      </c>
      <c r="K535" s="3">
        <f t="shared" si="86"/>
        <v>-2.0304193127582137E-5</v>
      </c>
      <c r="L535" s="4">
        <f t="shared" si="89"/>
        <v>13.612660670900022</v>
      </c>
      <c r="M535" s="4">
        <v>13.612660670900022</v>
      </c>
    </row>
    <row r="536" spans="3:13">
      <c r="C536" s="6">
        <f t="shared" si="87"/>
        <v>53.300000000000487</v>
      </c>
      <c r="D536" s="6">
        <f t="shared" si="81"/>
        <v>103.30000000000049</v>
      </c>
      <c r="E536" s="6">
        <f t="shared" si="82"/>
        <v>53.300000000000487</v>
      </c>
      <c r="F536" s="12">
        <f t="shared" si="88"/>
        <v>-0.2739593417231399</v>
      </c>
      <c r="G536" s="3">
        <f t="shared" si="83"/>
        <v>0.24201355275895334</v>
      </c>
      <c r="H536" s="3">
        <f t="shared" si="84"/>
        <v>0.2739593417231399</v>
      </c>
      <c r="I536" s="3">
        <f t="shared" si="85"/>
        <v>0.13697967163012117</v>
      </c>
      <c r="J536" s="3">
        <f t="shared" si="80"/>
        <v>0.41093901335326111</v>
      </c>
      <c r="K536" s="3">
        <f t="shared" si="86"/>
        <v>-2.037620006288543E-5</v>
      </c>
      <c r="L536" s="4">
        <f t="shared" si="89"/>
        <v>13.613777373872587</v>
      </c>
      <c r="M536" s="4">
        <v>13.613777373872587</v>
      </c>
    </row>
    <row r="537" spans="3:13">
      <c r="C537" s="6">
        <f t="shared" si="87"/>
        <v>53.400000000000489</v>
      </c>
      <c r="D537" s="6">
        <f t="shared" si="81"/>
        <v>103.40000000000049</v>
      </c>
      <c r="E537" s="6">
        <f t="shared" si="82"/>
        <v>53.400000000000489</v>
      </c>
      <c r="F537" s="12">
        <f t="shared" si="88"/>
        <v>-0.2746615087040653</v>
      </c>
      <c r="G537" s="3">
        <f t="shared" si="83"/>
        <v>0.24177949709864488</v>
      </c>
      <c r="H537" s="3">
        <f t="shared" si="84"/>
        <v>0.2746615087040653</v>
      </c>
      <c r="I537" s="3">
        <f t="shared" si="85"/>
        <v>0.13733075511885581</v>
      </c>
      <c r="J537" s="3">
        <f t="shared" si="80"/>
        <v>0.41199226382292109</v>
      </c>
      <c r="K537" s="3">
        <f t="shared" si="86"/>
        <v>-2.0448207054130085E-5</v>
      </c>
      <c r="L537" s="4">
        <f t="shared" si="89"/>
        <v>13.614889061153134</v>
      </c>
      <c r="M537" s="4">
        <v>13.614889061153134</v>
      </c>
    </row>
    <row r="538" spans="3:13">
      <c r="C538" s="6">
        <f t="shared" si="87"/>
        <v>53.50000000000049</v>
      </c>
      <c r="D538" s="6">
        <f t="shared" si="81"/>
        <v>103.50000000000048</v>
      </c>
      <c r="E538" s="6">
        <f t="shared" si="82"/>
        <v>53.50000000000049</v>
      </c>
      <c r="F538" s="12">
        <f t="shared" si="88"/>
        <v>-0.27536231884058315</v>
      </c>
      <c r="G538" s="3">
        <f t="shared" si="83"/>
        <v>0.24154589371980564</v>
      </c>
      <c r="H538" s="3">
        <f t="shared" si="84"/>
        <v>0.27536231884058315</v>
      </c>
      <c r="I538" s="3">
        <f t="shared" si="85"/>
        <v>0.1376811601853988</v>
      </c>
      <c r="J538" s="3">
        <f t="shared" si="80"/>
        <v>0.41304347902598193</v>
      </c>
      <c r="K538" s="3">
        <f t="shared" si="86"/>
        <v>-2.0520214101482637E-5</v>
      </c>
      <c r="L538" s="4">
        <f t="shared" si="89"/>
        <v>13.615995770075733</v>
      </c>
      <c r="M538" s="4">
        <v>13.615995770075733</v>
      </c>
    </row>
    <row r="539" spans="3:13">
      <c r="C539" s="6">
        <f t="shared" si="87"/>
        <v>53.600000000000492</v>
      </c>
      <c r="D539" s="6">
        <f t="shared" si="81"/>
        <v>103.60000000000049</v>
      </c>
      <c r="E539" s="6">
        <f t="shared" si="82"/>
        <v>53.600000000000492</v>
      </c>
      <c r="F539" s="12">
        <f t="shared" si="88"/>
        <v>-0.27606177606177951</v>
      </c>
      <c r="G539" s="3">
        <f t="shared" si="83"/>
        <v>0.24131274131274016</v>
      </c>
      <c r="H539" s="3">
        <f t="shared" si="84"/>
        <v>0.27606177606177951</v>
      </c>
      <c r="I539" s="3">
        <f t="shared" si="85"/>
        <v>0.13803088879429301</v>
      </c>
      <c r="J539" s="3">
        <f t="shared" si="80"/>
        <v>0.41409266485607255</v>
      </c>
      <c r="K539" s="3">
        <f t="shared" si="86"/>
        <v>-2.0592221205026351E-5</v>
      </c>
      <c r="L539" s="4">
        <f t="shared" si="89"/>
        <v>13.617097537576162</v>
      </c>
      <c r="M539" s="4">
        <v>13.617097537576162</v>
      </c>
    </row>
    <row r="540" spans="3:13">
      <c r="C540" s="6">
        <f t="shared" si="87"/>
        <v>53.700000000000493</v>
      </c>
      <c r="D540" s="6">
        <f t="shared" si="81"/>
        <v>103.7000000000005</v>
      </c>
      <c r="E540" s="6">
        <f t="shared" si="82"/>
        <v>53.700000000000493</v>
      </c>
      <c r="F540" s="12">
        <f t="shared" si="88"/>
        <v>-0.27675988428158488</v>
      </c>
      <c r="G540" s="3">
        <f t="shared" si="83"/>
        <v>0.24108003857280502</v>
      </c>
      <c r="H540" s="3">
        <f t="shared" si="84"/>
        <v>0.27675988428158488</v>
      </c>
      <c r="I540" s="3">
        <f t="shared" si="85"/>
        <v>0.13837994290250363</v>
      </c>
      <c r="J540" s="3">
        <f t="shared" si="80"/>
        <v>0.41513982718408848</v>
      </c>
      <c r="K540" s="3">
        <f t="shared" si="86"/>
        <v>-2.0664228364927761E-5</v>
      </c>
      <c r="L540" s="4">
        <f t="shared" si="89"/>
        <v>13.618194400197495</v>
      </c>
      <c r="M540" s="4">
        <v>13.618194400197495</v>
      </c>
    </row>
    <row r="541" spans="3:13">
      <c r="C541" s="6">
        <f t="shared" si="87"/>
        <v>53.800000000000495</v>
      </c>
      <c r="D541" s="6">
        <f t="shared" si="81"/>
        <v>103.80000000000049</v>
      </c>
      <c r="E541" s="6">
        <f t="shared" si="82"/>
        <v>53.800000000000495</v>
      </c>
      <c r="F541" s="12">
        <f t="shared" si="88"/>
        <v>-0.2774566473988474</v>
      </c>
      <c r="G541" s="3">
        <f t="shared" si="83"/>
        <v>0.24084778420038422</v>
      </c>
      <c r="H541" s="3">
        <f t="shared" si="84"/>
        <v>0.2774566473988474</v>
      </c>
      <c r="I541" s="3">
        <f t="shared" si="85"/>
        <v>0.13872832445945457</v>
      </c>
      <c r="J541" s="3">
        <f t="shared" si="80"/>
        <v>0.41618497185830194</v>
      </c>
      <c r="K541" s="3">
        <f t="shared" si="86"/>
        <v>-2.0736235581270135E-5</v>
      </c>
      <c r="L541" s="4">
        <f t="shared" si="89"/>
        <v>13.61928639409558</v>
      </c>
      <c r="M541" s="4">
        <v>13.61928639409558</v>
      </c>
    </row>
    <row r="542" spans="3:13">
      <c r="C542" s="6">
        <f t="shared" si="87"/>
        <v>53.900000000000496</v>
      </c>
      <c r="D542" s="6">
        <f t="shared" si="81"/>
        <v>103.90000000000049</v>
      </c>
      <c r="E542" s="6">
        <f t="shared" si="82"/>
        <v>53.900000000000496</v>
      </c>
      <c r="F542" s="12">
        <f t="shared" si="88"/>
        <v>-0.27815206929740482</v>
      </c>
      <c r="G542" s="3">
        <f t="shared" si="83"/>
        <v>0.24061597690086509</v>
      </c>
      <c r="H542" s="3">
        <f t="shared" si="84"/>
        <v>0.27815206929740482</v>
      </c>
      <c r="I542" s="3">
        <f t="shared" si="85"/>
        <v>0.13907603540706456</v>
      </c>
      <c r="J542" s="3">
        <f t="shared" si="80"/>
        <v>0.41722810470446936</v>
      </c>
      <c r="K542" s="3">
        <f t="shared" si="86"/>
        <v>-2.0808242854192249E-5</v>
      </c>
      <c r="L542" s="4">
        <f t="shared" si="89"/>
        <v>13.62037355504444</v>
      </c>
      <c r="M542" s="4">
        <v>13.62037355504444</v>
      </c>
    </row>
    <row r="543" spans="3:13">
      <c r="C543" s="6">
        <f t="shared" si="87"/>
        <v>54.000000000000497</v>
      </c>
      <c r="D543" s="6">
        <f t="shared" si="81"/>
        <v>104.0000000000005</v>
      </c>
      <c r="E543" s="6">
        <f t="shared" si="82"/>
        <v>54.000000000000497</v>
      </c>
      <c r="F543" s="12">
        <f t="shared" si="88"/>
        <v>-0.2788461538461573</v>
      </c>
      <c r="G543" s="3">
        <f t="shared" si="83"/>
        <v>0.24038461538461423</v>
      </c>
      <c r="H543" s="3">
        <f t="shared" si="84"/>
        <v>0.2788461538461573</v>
      </c>
      <c r="I543" s="3">
        <f t="shared" si="85"/>
        <v>0.13942307767978362</v>
      </c>
      <c r="J543" s="3">
        <f t="shared" si="80"/>
        <v>0.41826923152594092</v>
      </c>
      <c r="K543" s="3">
        <f t="shared" si="86"/>
        <v>-2.0880250183832882E-5</v>
      </c>
      <c r="L543" s="4">
        <f t="shared" si="89"/>
        <v>13.621455918441558</v>
      </c>
      <c r="M543" s="4">
        <v>13.621455918441558</v>
      </c>
    </row>
    <row r="544" spans="3:13">
      <c r="C544" s="6">
        <f t="shared" si="87"/>
        <v>54.100000000000499</v>
      </c>
      <c r="D544" s="6">
        <f t="shared" si="81"/>
        <v>104.10000000000051</v>
      </c>
      <c r="E544" s="6">
        <f t="shared" si="82"/>
        <v>54.100000000000499</v>
      </c>
      <c r="F544" s="12">
        <f t="shared" si="88"/>
        <v>-0.27953890489913891</v>
      </c>
      <c r="G544" s="3">
        <f t="shared" si="83"/>
        <v>0.24015369836695369</v>
      </c>
      <c r="H544" s="3">
        <f t="shared" si="84"/>
        <v>0.27953890489913891</v>
      </c>
      <c r="I544" s="3">
        <f t="shared" si="85"/>
        <v>0.13976945320462864</v>
      </c>
      <c r="J544" s="3">
        <f t="shared" si="80"/>
        <v>0.41930835810376754</v>
      </c>
      <c r="K544" s="3">
        <f t="shared" si="86"/>
        <v>-2.0952257570303057E-5</v>
      </c>
      <c r="L544" s="4">
        <f t="shared" si="89"/>
        <v>13.622533519313103</v>
      </c>
      <c r="M544" s="4">
        <v>13.622533519313103</v>
      </c>
    </row>
    <row r="545" spans="3:13">
      <c r="C545" s="6">
        <f t="shared" si="87"/>
        <v>54.2000000000005</v>
      </c>
      <c r="D545" s="6">
        <f t="shared" si="81"/>
        <v>104.2000000000005</v>
      </c>
      <c r="E545" s="6">
        <f t="shared" si="82"/>
        <v>54.2000000000005</v>
      </c>
      <c r="F545" s="12">
        <f t="shared" si="88"/>
        <v>-0.28023032629558886</v>
      </c>
      <c r="G545" s="3">
        <f t="shared" si="83"/>
        <v>0.23992322456813706</v>
      </c>
      <c r="H545" s="3">
        <f t="shared" si="84"/>
        <v>0.28023032629558886</v>
      </c>
      <c r="I545" s="3">
        <f t="shared" si="85"/>
        <v>0.14011516390121909</v>
      </c>
      <c r="J545" s="3">
        <f t="shared" si="80"/>
        <v>0.42034549019680795</v>
      </c>
      <c r="K545" s="3">
        <f t="shared" si="86"/>
        <v>-2.102426501374155E-5</v>
      </c>
      <c r="L545" s="4">
        <f t="shared" si="89"/>
        <v>13.623606392319026</v>
      </c>
      <c r="M545" s="4">
        <v>13.623606392319026</v>
      </c>
    </row>
    <row r="546" spans="3:13">
      <c r="C546" s="6">
        <f t="shared" si="87"/>
        <v>54.300000000000502</v>
      </c>
      <c r="D546" s="6">
        <f t="shared" si="81"/>
        <v>104.30000000000049</v>
      </c>
      <c r="E546" s="6">
        <f t="shared" si="82"/>
        <v>54.300000000000502</v>
      </c>
      <c r="F546" s="12">
        <f t="shared" si="88"/>
        <v>-0.28092042186002264</v>
      </c>
      <c r="G546" s="3">
        <f t="shared" si="83"/>
        <v>0.23969319271332581</v>
      </c>
      <c r="H546" s="3">
        <f t="shared" si="84"/>
        <v>0.28092042186002264</v>
      </c>
      <c r="I546" s="3">
        <f t="shared" si="85"/>
        <v>0.14046021168181258</v>
      </c>
      <c r="J546" s="3">
        <f t="shared" si="80"/>
        <v>0.42138063354183519</v>
      </c>
      <c r="K546" s="3">
        <f t="shared" si="86"/>
        <v>-2.1096272514245507E-5</v>
      </c>
      <c r="L546" s="4">
        <f t="shared" si="89"/>
        <v>13.624674571758106</v>
      </c>
      <c r="M546" s="4">
        <v>13.624674571758106</v>
      </c>
    </row>
    <row r="547" spans="3:13">
      <c r="C547" s="6">
        <f t="shared" si="87"/>
        <v>54.400000000000503</v>
      </c>
      <c r="D547" s="6">
        <f t="shared" si="81"/>
        <v>104.4000000000005</v>
      </c>
      <c r="E547" s="6">
        <f t="shared" si="82"/>
        <v>54.400000000000503</v>
      </c>
      <c r="F547" s="12">
        <f t="shared" si="88"/>
        <v>-0.28160919540230234</v>
      </c>
      <c r="G547" s="3">
        <f t="shared" si="83"/>
        <v>0.23946360153256591</v>
      </c>
      <c r="H547" s="3">
        <f t="shared" si="84"/>
        <v>0.28160919540230234</v>
      </c>
      <c r="I547" s="3">
        <f t="shared" si="85"/>
        <v>0.14080459845134013</v>
      </c>
      <c r="J547" s="3">
        <f t="shared" si="80"/>
        <v>0.42241379385364247</v>
      </c>
      <c r="K547" s="3">
        <f t="shared" si="86"/>
        <v>-2.1168280071953705E-5</v>
      </c>
      <c r="L547" s="4">
        <f t="shared" si="89"/>
        <v>13.62573809157289</v>
      </c>
      <c r="M547" s="4">
        <v>13.62573809157289</v>
      </c>
    </row>
    <row r="548" spans="3:13">
      <c r="C548" s="6">
        <f t="shared" si="87"/>
        <v>54.500000000000504</v>
      </c>
      <c r="D548" s="6">
        <f t="shared" si="81"/>
        <v>104.50000000000051</v>
      </c>
      <c r="E548" s="6">
        <f t="shared" si="82"/>
        <v>54.500000000000504</v>
      </c>
      <c r="F548" s="12">
        <f t="shared" si="88"/>
        <v>-0.28229665071770682</v>
      </c>
      <c r="G548" s="3">
        <f t="shared" si="83"/>
        <v>0.23923444976076438</v>
      </c>
      <c r="H548" s="3">
        <f t="shared" si="84"/>
        <v>0.28229665071770682</v>
      </c>
      <c r="I548" s="3">
        <f t="shared" si="85"/>
        <v>0.14114832610744096</v>
      </c>
      <c r="J548" s="3">
        <f t="shared" si="80"/>
        <v>0.42344497682514781</v>
      </c>
      <c r="K548" s="3">
        <f t="shared" si="86"/>
        <v>-2.1240287687004922E-5</v>
      </c>
      <c r="L548" s="4">
        <f t="shared" si="89"/>
        <v>13.626796985354545</v>
      </c>
      <c r="M548" s="4">
        <v>13.626796985354545</v>
      </c>
    </row>
    <row r="549" spans="3:13">
      <c r="C549" s="6">
        <f t="shared" si="87"/>
        <v>54.600000000000506</v>
      </c>
      <c r="D549" s="6">
        <f t="shared" si="81"/>
        <v>104.60000000000051</v>
      </c>
      <c r="E549" s="6">
        <f t="shared" si="82"/>
        <v>54.600000000000506</v>
      </c>
      <c r="F549" s="12">
        <f t="shared" si="88"/>
        <v>-0.28298279158700157</v>
      </c>
      <c r="G549" s="3">
        <f t="shared" si="83"/>
        <v>0.23900573613766615</v>
      </c>
      <c r="H549" s="3">
        <f t="shared" si="84"/>
        <v>0.28298279158700157</v>
      </c>
      <c r="I549" s="3">
        <f t="shared" si="85"/>
        <v>0.14149139654049778</v>
      </c>
      <c r="J549" s="3">
        <f t="shared" si="80"/>
        <v>0.42447418812749937</v>
      </c>
      <c r="K549" s="3">
        <f t="shared" si="86"/>
        <v>-2.1312295359510181E-5</v>
      </c>
      <c r="L549" s="4">
        <f t="shared" si="89"/>
        <v>13.627851286347649</v>
      </c>
      <c r="M549" s="4">
        <v>13.627851286347649</v>
      </c>
    </row>
    <row r="550" spans="3:13">
      <c r="C550" s="6">
        <f t="shared" si="87"/>
        <v>54.700000000000507</v>
      </c>
      <c r="D550" s="6">
        <f t="shared" si="81"/>
        <v>104.7000000000005</v>
      </c>
      <c r="E550" s="6">
        <f t="shared" si="82"/>
        <v>54.700000000000507</v>
      </c>
      <c r="F550" s="12">
        <f t="shared" si="88"/>
        <v>-0.28366762177650778</v>
      </c>
      <c r="G550" s="3">
        <f t="shared" si="83"/>
        <v>0.23877745940783077</v>
      </c>
      <c r="H550" s="3">
        <f t="shared" si="84"/>
        <v>0.28366762177650778</v>
      </c>
      <c r="I550" s="3">
        <f t="shared" si="85"/>
        <v>0.14183381163367104</v>
      </c>
      <c r="J550" s="3">
        <f t="shared" si="80"/>
        <v>0.42550143341017882</v>
      </c>
      <c r="K550" s="3">
        <f t="shared" si="86"/>
        <v>-2.1384303089580503E-5</v>
      </c>
      <c r="L550" s="4">
        <f t="shared" si="89"/>
        <v>13.628901027454878</v>
      </c>
      <c r="M550" s="4">
        <v>13.628901027454878</v>
      </c>
    </row>
    <row r="551" spans="3:13">
      <c r="C551" s="6">
        <f t="shared" si="87"/>
        <v>54.800000000000509</v>
      </c>
      <c r="D551" s="6">
        <f t="shared" si="81"/>
        <v>104.80000000000051</v>
      </c>
      <c r="E551" s="6">
        <f t="shared" si="82"/>
        <v>54.800000000000509</v>
      </c>
      <c r="F551" s="12">
        <f t="shared" si="88"/>
        <v>-0.28435114503817144</v>
      </c>
      <c r="G551" s="3">
        <f t="shared" si="83"/>
        <v>0.23854961832060953</v>
      </c>
      <c r="H551" s="3">
        <f t="shared" si="84"/>
        <v>0.28435114503817144</v>
      </c>
      <c r="I551" s="3">
        <f t="shared" si="85"/>
        <v>0.14217557326293359</v>
      </c>
      <c r="J551" s="3">
        <f t="shared" si="80"/>
        <v>0.426526718301105</v>
      </c>
      <c r="K551" s="3">
        <f t="shared" si="86"/>
        <v>-2.1456310877382423E-5</v>
      </c>
      <c r="L551" s="4">
        <f t="shared" si="89"/>
        <v>13.629946241241628</v>
      </c>
      <c r="M551" s="4">
        <v>13.629946241241628</v>
      </c>
    </row>
    <row r="552" spans="3:13">
      <c r="C552" s="6">
        <f t="shared" si="87"/>
        <v>54.90000000000051</v>
      </c>
      <c r="D552" s="6">
        <f t="shared" si="81"/>
        <v>104.90000000000052</v>
      </c>
      <c r="E552" s="6">
        <f t="shared" si="82"/>
        <v>54.90000000000051</v>
      </c>
      <c r="F552" s="12">
        <f t="shared" si="88"/>
        <v>-0.28503336510963168</v>
      </c>
      <c r="G552" s="3">
        <f t="shared" si="83"/>
        <v>0.23832221163012277</v>
      </c>
      <c r="H552" s="3">
        <f t="shared" si="84"/>
        <v>0.28503336510963168</v>
      </c>
      <c r="I552" s="3">
        <f t="shared" si="85"/>
        <v>0.14251668329710493</v>
      </c>
      <c r="J552" s="3">
        <f t="shared" si="80"/>
        <v>0.4275500484067366</v>
      </c>
      <c r="K552" s="3">
        <f t="shared" si="86"/>
        <v>-2.1528318722999207E-5</v>
      </c>
      <c r="L552" s="4">
        <f t="shared" si="89"/>
        <v>13.630986959940557</v>
      </c>
      <c r="M552" s="4">
        <v>13.630986959940557</v>
      </c>
    </row>
    <row r="553" spans="3:13">
      <c r="C553" s="6">
        <f t="shared" si="87"/>
        <v>55.000000000000512</v>
      </c>
      <c r="D553" s="6">
        <f t="shared" si="81"/>
        <v>105.00000000000051</v>
      </c>
      <c r="E553" s="6">
        <f t="shared" si="82"/>
        <v>55.000000000000512</v>
      </c>
      <c r="F553" s="12">
        <f t="shared" si="88"/>
        <v>-0.2857142857142892</v>
      </c>
      <c r="G553" s="3">
        <f t="shared" si="83"/>
        <v>0.23809523809523694</v>
      </c>
      <c r="H553" s="3">
        <f t="shared" si="84"/>
        <v>0.2857142857142892</v>
      </c>
      <c r="I553" s="3">
        <f t="shared" si="85"/>
        <v>0.14285714359788532</v>
      </c>
      <c r="J553" s="3">
        <f t="shared" si="80"/>
        <v>0.42857142931217451</v>
      </c>
      <c r="K553" s="3">
        <f t="shared" si="86"/>
        <v>-2.1600326626569633E-5</v>
      </c>
      <c r="L553" s="4">
        <f t="shared" si="89"/>
        <v>13.632023215456043</v>
      </c>
      <c r="M553" s="4">
        <v>13.632023215456043</v>
      </c>
    </row>
    <row r="554" spans="3:13">
      <c r="C554" s="6">
        <f t="shared" si="87"/>
        <v>55.100000000000513</v>
      </c>
      <c r="D554" s="6">
        <f t="shared" si="81"/>
        <v>105.10000000000051</v>
      </c>
      <c r="E554" s="6">
        <f t="shared" si="82"/>
        <v>55.100000000000513</v>
      </c>
      <c r="F554" s="12">
        <f t="shared" si="88"/>
        <v>-0.28639391056137364</v>
      </c>
      <c r="G554" s="3">
        <f t="shared" si="83"/>
        <v>0.23786869647954215</v>
      </c>
      <c r="H554" s="3">
        <f t="shared" si="84"/>
        <v>0.28639391056137364</v>
      </c>
      <c r="I554" s="3">
        <f t="shared" si="85"/>
        <v>0.14319695601988947</v>
      </c>
      <c r="J554" s="3">
        <f t="shared" si="80"/>
        <v>0.42959086658126311</v>
      </c>
      <c r="K554" s="3">
        <f t="shared" si="86"/>
        <v>-2.16723345882186E-5</v>
      </c>
      <c r="L554" s="4">
        <f t="shared" si="89"/>
        <v>13.633055039368584</v>
      </c>
      <c r="M554" s="4">
        <v>13.633055039368584</v>
      </c>
    </row>
    <row r="555" spans="3:13">
      <c r="C555" s="6">
        <f t="shared" si="87"/>
        <v>55.200000000000514</v>
      </c>
      <c r="D555" s="6">
        <f t="shared" si="81"/>
        <v>105.20000000000051</v>
      </c>
      <c r="E555" s="6">
        <f t="shared" si="82"/>
        <v>55.200000000000514</v>
      </c>
      <c r="F555" s="12">
        <f t="shared" si="88"/>
        <v>-0.28707224334601111</v>
      </c>
      <c r="G555" s="3">
        <f t="shared" si="83"/>
        <v>0.23764258555132964</v>
      </c>
      <c r="H555" s="3">
        <f t="shared" si="84"/>
        <v>0.28707224334601111</v>
      </c>
      <c r="I555" s="3">
        <f t="shared" si="85"/>
        <v>0.14353612241068031</v>
      </c>
      <c r="J555" s="3">
        <f t="shared" si="80"/>
        <v>0.43060836575669142</v>
      </c>
      <c r="K555" s="3">
        <f t="shared" si="86"/>
        <v>-2.174434260807101E-5</v>
      </c>
      <c r="L555" s="4">
        <f t="shared" si="89"/>
        <v>13.634082462939107</v>
      </c>
      <c r="M555" s="4">
        <v>13.634082462939107</v>
      </c>
    </row>
    <row r="556" spans="3:13">
      <c r="C556" s="6">
        <f t="shared" si="87"/>
        <v>55.300000000000516</v>
      </c>
      <c r="D556" s="6">
        <f t="shared" si="81"/>
        <v>105.30000000000052</v>
      </c>
      <c r="E556" s="6">
        <f t="shared" si="82"/>
        <v>55.300000000000516</v>
      </c>
      <c r="F556" s="12">
        <f t="shared" si="88"/>
        <v>-0.2877492877492912</v>
      </c>
      <c r="G556" s="3">
        <f t="shared" si="83"/>
        <v>0.23741690408356958</v>
      </c>
      <c r="H556" s="3">
        <f t="shared" si="84"/>
        <v>0.2877492877492912</v>
      </c>
      <c r="I556" s="3">
        <f t="shared" si="85"/>
        <v>0.14387464461080254</v>
      </c>
      <c r="J556" s="3">
        <f t="shared" si="80"/>
        <v>0.43162393236009378</v>
      </c>
      <c r="K556" s="3">
        <f t="shared" si="86"/>
        <v>-2.1816350686251762E-5</v>
      </c>
      <c r="L556" s="4">
        <f t="shared" si="89"/>
        <v>13.635105517113217</v>
      </c>
      <c r="M556" s="4">
        <v>13.635105517113217</v>
      </c>
    </row>
    <row r="557" spans="3:13">
      <c r="C557" s="6">
        <f t="shared" si="87"/>
        <v>55.400000000000517</v>
      </c>
      <c r="D557" s="6">
        <f t="shared" si="81"/>
        <v>105.40000000000052</v>
      </c>
      <c r="E557" s="6">
        <f t="shared" si="82"/>
        <v>55.400000000000517</v>
      </c>
      <c r="F557" s="12">
        <f t="shared" si="88"/>
        <v>-0.28842504743833364</v>
      </c>
      <c r="G557" s="3">
        <f t="shared" si="83"/>
        <v>0.23719165085388877</v>
      </c>
      <c r="H557" s="3">
        <f t="shared" si="84"/>
        <v>0.28842504743833364</v>
      </c>
      <c r="I557" s="3">
        <f t="shared" si="85"/>
        <v>0.14421252445381594</v>
      </c>
      <c r="J557" s="3">
        <f t="shared" si="80"/>
        <v>0.43263757189214957</v>
      </c>
      <c r="K557" s="3">
        <f t="shared" si="86"/>
        <v>-2.1888358822885756E-5</v>
      </c>
      <c r="L557" s="4">
        <f t="shared" si="89"/>
        <v>13.636124232525376</v>
      </c>
      <c r="M557" s="4">
        <v>13.636124232525376</v>
      </c>
    </row>
    <row r="558" spans="3:13">
      <c r="C558" s="6">
        <f t="shared" si="87"/>
        <v>55.500000000000519</v>
      </c>
      <c r="D558" s="6">
        <f t="shared" si="81"/>
        <v>105.50000000000051</v>
      </c>
      <c r="E558" s="6">
        <f t="shared" si="82"/>
        <v>55.500000000000519</v>
      </c>
      <c r="F558" s="12">
        <f t="shared" si="88"/>
        <v>-0.28909952606635425</v>
      </c>
      <c r="G558" s="3">
        <f t="shared" si="83"/>
        <v>0.2369668246445486</v>
      </c>
      <c r="H558" s="3">
        <f t="shared" si="84"/>
        <v>0.28909952606635425</v>
      </c>
      <c r="I558" s="3">
        <f t="shared" si="85"/>
        <v>0.1445497637663283</v>
      </c>
      <c r="J558" s="3">
        <f>$H558+$I558</f>
        <v>0.43364928983268258</v>
      </c>
      <c r="K558" s="3">
        <f t="shared" si="86"/>
        <v>-2.1960367018097893E-5</v>
      </c>
      <c r="L558" s="3">
        <f t="shared" si="89"/>
        <v>13.637138639503004</v>
      </c>
      <c r="M558" s="3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M558"/>
  <sheetViews>
    <sheetView zoomScale="85" zoomScaleNormal="85" workbookViewId="0">
      <selection activeCell="A11" sqref="A11"/>
    </sheetView>
  </sheetViews>
  <sheetFormatPr defaultColWidth="9.109375" defaultRowHeight="15.6"/>
  <cols>
    <col min="1" max="1" width="19.88671875" style="1" customWidth="1"/>
    <col min="2" max="2" width="104.21875" style="1" customWidth="1"/>
    <col min="3" max="3" width="10.88671875" style="6" customWidth="1"/>
    <col min="4" max="4" width="11.33203125" style="6" customWidth="1"/>
    <col min="5" max="5" width="11.5546875" style="18" customWidth="1"/>
    <col min="6" max="6" width="11.21875" style="2" customWidth="1"/>
    <col min="7" max="7" width="12.5546875" style="1" bestFit="1" customWidth="1"/>
    <col min="8" max="8" width="11.6640625" style="1" customWidth="1"/>
    <col min="9" max="9" width="11.77734375" style="1" customWidth="1"/>
    <col min="10" max="10" width="12.33203125" style="1" customWidth="1"/>
    <col min="11" max="11" width="12.77734375" style="1" customWidth="1"/>
    <col min="12" max="12" width="10.5546875" style="1" customWidth="1"/>
    <col min="13" max="13" width="9.33203125" style="1" customWidth="1"/>
    <col min="14" max="16384" width="9.109375" style="1"/>
  </cols>
  <sheetData>
    <row r="1" spans="1:13" s="16" customFormat="1" ht="36" customHeight="1">
      <c r="C1" s="13" t="s">
        <v>14</v>
      </c>
      <c r="D1" s="13" t="s">
        <v>13</v>
      </c>
      <c r="E1" s="17" t="s">
        <v>17</v>
      </c>
      <c r="F1" s="14" t="s">
        <v>15</v>
      </c>
      <c r="G1" s="5" t="s">
        <v>16</v>
      </c>
      <c r="H1" s="5" t="s">
        <v>326</v>
      </c>
      <c r="I1" s="5" t="s">
        <v>18</v>
      </c>
      <c r="J1" s="16" t="s">
        <v>328</v>
      </c>
      <c r="K1" s="16" t="s">
        <v>329</v>
      </c>
      <c r="L1" s="5" t="s">
        <v>19</v>
      </c>
      <c r="M1" s="5" t="s">
        <v>325</v>
      </c>
    </row>
    <row r="2" spans="1:13" s="16" customFormat="1" ht="37.799999999999997" customHeight="1">
      <c r="C2" s="13" t="s">
        <v>2</v>
      </c>
      <c r="D2" s="13" t="s">
        <v>3</v>
      </c>
      <c r="E2" s="17" t="s">
        <v>24</v>
      </c>
      <c r="F2" s="16" t="s">
        <v>26</v>
      </c>
      <c r="G2" s="16" t="s">
        <v>27</v>
      </c>
      <c r="H2" s="16" t="s">
        <v>327</v>
      </c>
      <c r="I2" s="16" t="s">
        <v>23</v>
      </c>
      <c r="J2" s="16" t="s">
        <v>25</v>
      </c>
      <c r="K2" s="16" t="s">
        <v>29</v>
      </c>
      <c r="L2" s="16" t="s">
        <v>0</v>
      </c>
      <c r="M2" s="16" t="s">
        <v>1</v>
      </c>
    </row>
    <row r="3" spans="1:13">
      <c r="A3" s="7" t="s">
        <v>33</v>
      </c>
      <c r="C3" s="6">
        <v>0</v>
      </c>
      <c r="D3" s="6">
        <f>$A$4+$C3</f>
        <v>50</v>
      </c>
      <c r="E3" s="18">
        <f>$A$10*$C3</f>
        <v>0</v>
      </c>
      <c r="F3" s="2">
        <f>($A$4*$A$6-$E3)/$D3</f>
        <v>0.5</v>
      </c>
      <c r="G3" s="3">
        <f>IF(($A$4*$A$6-$E3)&gt;0,($E3+$A$14*$A$4)/$D3,($A$14*$A$4+$A$6*$A$4)/$D3)</f>
        <v>0</v>
      </c>
      <c r="H3" s="3">
        <f t="shared" ref="H3:H66" si="0">($E3-$A$4*$A$6)/$D3</f>
        <v>-0.5</v>
      </c>
      <c r="I3" s="3">
        <f t="shared" ref="I3:I66" si="1">0.5*(SQRT(($A$16+$H3)^2+4*$A$16*$G3))</f>
        <v>0.24999999972222223</v>
      </c>
      <c r="J3" s="3">
        <f t="shared" ref="J3:J66" si="2">$H3+$I3</f>
        <v>-0.2500000002777778</v>
      </c>
      <c r="K3" s="3">
        <f>0.5*(SQRT(($A$8+$G3)^2+4*$A$8*$F3)-($A$8+$G3))</f>
        <v>2.9910134999696254E-3</v>
      </c>
      <c r="L3" s="4">
        <f>IF($J3&gt;0,-LOG($J3),14+LOG($K3))</f>
        <v>11.47581837322827</v>
      </c>
      <c r="M3" s="4">
        <v>11.47581837322827</v>
      </c>
    </row>
    <row r="4" spans="1:13">
      <c r="A4" s="9">
        <v>50</v>
      </c>
      <c r="C4" s="6">
        <f t="shared" ref="C4:C67" si="3">C3+$A$18</f>
        <v>0.1</v>
      </c>
      <c r="D4" s="6">
        <f t="shared" ref="D4:D67" si="4">$A$4+$C4</f>
        <v>50.1</v>
      </c>
      <c r="E4" s="18">
        <f t="shared" ref="E4:E66" si="5">$A$10*$C4</f>
        <v>0.1</v>
      </c>
      <c r="F4" s="2">
        <f t="shared" ref="F4:F67" si="6">($A$4*$A$6-$E4)/$D4</f>
        <v>0.49700598802395207</v>
      </c>
      <c r="G4" s="3">
        <f>IF(($A$4*$A$6-$E4)&gt;0,($E4+$A$14*$A$4)/$D4,($A$14*$A$4+$A$6*$A$4)/$D4)</f>
        <v>1.9960079840319364E-3</v>
      </c>
      <c r="H4" s="3">
        <f>($E4-$A$4*$A$6)/$D4</f>
        <v>-0.49700598802395207</v>
      </c>
      <c r="I4" s="3">
        <f>0.5*(SQRT(($A$16+$H4)^2+4*$A$16*$G4))</f>
        <v>0.2485029937364294</v>
      </c>
      <c r="J4" s="3">
        <f>$H4+$I4</f>
        <v>-0.24850299428752268</v>
      </c>
      <c r="K4" s="3">
        <f>0.5*(SQRT(($A$8+$G4)^2+4*$A$8*$F4)-($A$8+$G4))</f>
        <v>2.1489688887875464E-3</v>
      </c>
      <c r="L4" s="4">
        <f>IF($J4&gt;0,-LOG($J4),14+LOG($K4))</f>
        <v>11.332230128136535</v>
      </c>
      <c r="M4" s="4">
        <v>11.332230128136535</v>
      </c>
    </row>
    <row r="5" spans="1:13">
      <c r="A5" s="7" t="s">
        <v>10</v>
      </c>
      <c r="C5" s="6">
        <f t="shared" si="3"/>
        <v>0.2</v>
      </c>
      <c r="D5" s="6">
        <f t="shared" si="4"/>
        <v>50.2</v>
      </c>
      <c r="E5" s="18">
        <f t="shared" si="5"/>
        <v>0.2</v>
      </c>
      <c r="F5" s="2">
        <f t="shared" si="6"/>
        <v>0.49402390438247012</v>
      </c>
      <c r="G5" s="3">
        <f>IF(($A$4*$A$6-$E5)&gt;0,($E5+$A$14*$A$4)/$D5,($A$14*$A$4+$A$6*$A$4)/$D5)</f>
        <v>3.9840637450199202E-3</v>
      </c>
      <c r="H5" s="3">
        <f t="shared" si="0"/>
        <v>-0.49402390438247012</v>
      </c>
      <c r="I5" s="3">
        <f>0.5*(SQRT(($A$16+$H5)^2+4*$A$16*$G5))</f>
        <v>0.24701195191793757</v>
      </c>
      <c r="J5" s="3">
        <f t="shared" si="2"/>
        <v>-0.24701195246453256</v>
      </c>
      <c r="K5" s="3">
        <f t="shared" ref="K5:K66" si="7">0.5*(SQRT(($A$8+$G5)^2+4*$A$8*$F5)-($A$8+$G5))</f>
        <v>1.5901460447875358E-3</v>
      </c>
      <c r="L5" s="4">
        <f t="shared" ref="L5:L67" si="8">IF($J5&gt;0,-LOG($J5),14+LOG($K5))</f>
        <v>11.20143701333466</v>
      </c>
      <c r="M5" s="4">
        <v>11.20143701333466</v>
      </c>
    </row>
    <row r="6" spans="1:13">
      <c r="A6" s="9">
        <v>0.5</v>
      </c>
      <c r="C6" s="6">
        <f t="shared" si="3"/>
        <v>0.30000000000000004</v>
      </c>
      <c r="D6" s="6">
        <f t="shared" si="4"/>
        <v>50.3</v>
      </c>
      <c r="E6" s="18">
        <f t="shared" si="5"/>
        <v>0.30000000000000004</v>
      </c>
      <c r="F6" s="2">
        <f t="shared" si="6"/>
        <v>0.49105367793240556</v>
      </c>
      <c r="G6" s="3">
        <f t="shared" ref="G6:G66" si="9">IF(($A$4*$A$6-$E6)&gt;0,($E6+$A$14*$A$4)/$D6,($A$14*$A$4+$A$6*$A$4)/$D6)</f>
        <v>5.9642147117296238E-3</v>
      </c>
      <c r="H6" s="3">
        <f t="shared" si="0"/>
        <v>-0.49105367793240556</v>
      </c>
      <c r="I6" s="3">
        <f t="shared" si="1"/>
        <v>0.24552683869517264</v>
      </c>
      <c r="J6" s="3">
        <f t="shared" si="2"/>
        <v>-0.24552683923723292</v>
      </c>
      <c r="K6" s="3">
        <f t="shared" si="7"/>
        <v>1.2262009583436577E-3</v>
      </c>
      <c r="L6" s="4">
        <f t="shared" si="8"/>
        <v>11.08856165121643</v>
      </c>
      <c r="M6" s="4">
        <v>11.08856165121643</v>
      </c>
    </row>
    <row r="7" spans="1:13" ht="18">
      <c r="A7" s="7" t="s">
        <v>12</v>
      </c>
      <c r="C7" s="6">
        <f t="shared" si="3"/>
        <v>0.4</v>
      </c>
      <c r="D7" s="6">
        <f t="shared" si="4"/>
        <v>50.4</v>
      </c>
      <c r="E7" s="18">
        <f t="shared" si="5"/>
        <v>0.4</v>
      </c>
      <c r="F7" s="2">
        <f t="shared" si="6"/>
        <v>0.48809523809523814</v>
      </c>
      <c r="G7" s="3">
        <f t="shared" si="9"/>
        <v>7.9365079365079378E-3</v>
      </c>
      <c r="H7" s="3">
        <f t="shared" si="0"/>
        <v>-0.48809523809523814</v>
      </c>
      <c r="I7" s="3">
        <f t="shared" si="1"/>
        <v>0.24404761877887474</v>
      </c>
      <c r="J7" s="3">
        <f t="shared" si="2"/>
        <v>-0.2440476193163634</v>
      </c>
      <c r="K7" s="3">
        <f t="shared" si="7"/>
        <v>9.83014513764543E-4</v>
      </c>
      <c r="L7" s="4">
        <f t="shared" si="8"/>
        <v>10.992559930041006</v>
      </c>
      <c r="M7" s="4">
        <v>10.992559930041006</v>
      </c>
    </row>
    <row r="8" spans="1:13">
      <c r="A8" s="15">
        <v>1.8E-5</v>
      </c>
      <c r="B8" s="3"/>
      <c r="C8" s="6">
        <f t="shared" si="3"/>
        <v>0.5</v>
      </c>
      <c r="D8" s="6">
        <f t="shared" si="4"/>
        <v>50.5</v>
      </c>
      <c r="E8" s="18">
        <f t="shared" si="5"/>
        <v>0.5</v>
      </c>
      <c r="F8" s="2">
        <f t="shared" si="6"/>
        <v>0.48514851485148514</v>
      </c>
      <c r="G8" s="3">
        <f t="shared" si="9"/>
        <v>9.9009900990099011E-3</v>
      </c>
      <c r="H8" s="3">
        <f t="shared" si="0"/>
        <v>-0.48514851485148514</v>
      </c>
      <c r="I8" s="3">
        <f t="shared" si="1"/>
        <v>0.24257425715930267</v>
      </c>
      <c r="J8" s="3">
        <f t="shared" si="2"/>
        <v>-0.24257425769218247</v>
      </c>
      <c r="K8" s="3">
        <f t="shared" si="7"/>
        <v>8.1365525283352575E-4</v>
      </c>
      <c r="L8" s="4">
        <f t="shared" si="8"/>
        <v>10.91044043252278</v>
      </c>
      <c r="M8" s="4">
        <v>10.91044043252278</v>
      </c>
    </row>
    <row r="9" spans="1:13" ht="16.2">
      <c r="A9" s="7" t="s">
        <v>32</v>
      </c>
      <c r="C9" s="6">
        <f t="shared" si="3"/>
        <v>0.6</v>
      </c>
      <c r="D9" s="6">
        <f t="shared" si="4"/>
        <v>50.6</v>
      </c>
      <c r="E9" s="18">
        <f t="shared" si="5"/>
        <v>0.6</v>
      </c>
      <c r="F9" s="2">
        <f t="shared" si="6"/>
        <v>0.4822134387351778</v>
      </c>
      <c r="G9" s="3">
        <f t="shared" si="9"/>
        <v>1.1857707509881422E-2</v>
      </c>
      <c r="H9" s="3">
        <f t="shared" si="0"/>
        <v>-0.4822134387351778</v>
      </c>
      <c r="I9" s="3">
        <f t="shared" si="1"/>
        <v>0.24110671910347231</v>
      </c>
      <c r="J9" s="3">
        <f t="shared" si="2"/>
        <v>-0.24110671963170549</v>
      </c>
      <c r="K9" s="3">
        <f t="shared" si="7"/>
        <v>6.9071691393630605E-4</v>
      </c>
      <c r="L9" s="4">
        <f t="shared" si="8"/>
        <v>10.83930009092618</v>
      </c>
      <c r="M9" s="4">
        <v>10.83930009092618</v>
      </c>
    </row>
    <row r="10" spans="1:13">
      <c r="A10" s="9">
        <v>1</v>
      </c>
      <c r="C10" s="6">
        <f t="shared" si="3"/>
        <v>0.7</v>
      </c>
      <c r="D10" s="6">
        <f t="shared" si="4"/>
        <v>50.7</v>
      </c>
      <c r="E10" s="18">
        <f t="shared" si="5"/>
        <v>0.7</v>
      </c>
      <c r="F10" s="2">
        <f t="shared" si="6"/>
        <v>0.47928994082840237</v>
      </c>
      <c r="G10" s="3">
        <f t="shared" si="9"/>
        <v>1.380670611439842E-2</v>
      </c>
      <c r="H10" s="3">
        <f t="shared" si="0"/>
        <v>-0.47928994082840237</v>
      </c>
      <c r="I10" s="3">
        <f t="shared" si="1"/>
        <v>0.23964497015242706</v>
      </c>
      <c r="J10" s="3">
        <f t="shared" si="2"/>
        <v>-0.23964497067597532</v>
      </c>
      <c r="K10" s="3">
        <f t="shared" si="7"/>
        <v>5.9816248584325903E-4</v>
      </c>
      <c r="L10" s="4">
        <f t="shared" si="8"/>
        <v>10.776819172483091</v>
      </c>
      <c r="M10" s="4">
        <v>10.776819172483091</v>
      </c>
    </row>
    <row r="11" spans="1:13" ht="18">
      <c r="A11" s="1" t="s">
        <v>20</v>
      </c>
      <c r="C11" s="6">
        <f t="shared" si="3"/>
        <v>0.79999999999999993</v>
      </c>
      <c r="D11" s="6">
        <f t="shared" si="4"/>
        <v>50.8</v>
      </c>
      <c r="E11" s="18">
        <f t="shared" si="5"/>
        <v>0.79999999999999993</v>
      </c>
      <c r="F11" s="2">
        <f t="shared" si="6"/>
        <v>0.4763779527559055</v>
      </c>
      <c r="G11" s="3">
        <f t="shared" si="9"/>
        <v>1.5748031496062992E-2</v>
      </c>
      <c r="H11" s="3">
        <f t="shared" si="0"/>
        <v>-0.4763779527559055</v>
      </c>
      <c r="I11" s="3">
        <f t="shared" si="1"/>
        <v>0.23818897611854045</v>
      </c>
      <c r="J11" s="3">
        <f t="shared" si="2"/>
        <v>-0.23818897663736505</v>
      </c>
      <c r="K11" s="3">
        <f t="shared" si="7"/>
        <v>5.2630886416649321E-4</v>
      </c>
      <c r="L11" s="4">
        <f t="shared" si="8"/>
        <v>10.721240684526448</v>
      </c>
      <c r="M11" s="4">
        <v>10.721240684526448</v>
      </c>
    </row>
    <row r="12" spans="1:13">
      <c r="A12" s="19">
        <v>1E-14</v>
      </c>
      <c r="B12" s="3"/>
      <c r="C12" s="6">
        <f t="shared" si="3"/>
        <v>0.89999999999999991</v>
      </c>
      <c r="D12" s="6">
        <f t="shared" si="4"/>
        <v>50.9</v>
      </c>
      <c r="E12" s="18">
        <f t="shared" si="5"/>
        <v>0.89999999999999991</v>
      </c>
      <c r="F12" s="2">
        <f t="shared" si="6"/>
        <v>0.47347740667976429</v>
      </c>
      <c r="G12" s="3">
        <f t="shared" si="9"/>
        <v>1.768172888015717E-2</v>
      </c>
      <c r="H12" s="3">
        <f t="shared" si="0"/>
        <v>-0.47347740667976429</v>
      </c>
      <c r="I12" s="3">
        <f t="shared" si="1"/>
        <v>0.23673870308285128</v>
      </c>
      <c r="J12" s="3">
        <f t="shared" si="2"/>
        <v>-0.23673870359691301</v>
      </c>
      <c r="K12" s="3">
        <f t="shared" si="7"/>
        <v>4.6907830725081284E-4</v>
      </c>
      <c r="L12" s="4">
        <f t="shared" si="8"/>
        <v>10.671245349256887</v>
      </c>
      <c r="M12" s="4">
        <v>10.671245349256887</v>
      </c>
    </row>
    <row r="13" spans="1:13">
      <c r="A13" s="1" t="s">
        <v>21</v>
      </c>
      <c r="C13" s="6">
        <f t="shared" si="3"/>
        <v>0.99999999999999989</v>
      </c>
      <c r="D13" s="6">
        <f t="shared" si="4"/>
        <v>51</v>
      </c>
      <c r="E13" s="18">
        <f t="shared" si="5"/>
        <v>0.99999999999999989</v>
      </c>
      <c r="F13" s="2">
        <f t="shared" si="6"/>
        <v>0.47058823529411764</v>
      </c>
      <c r="G13" s="3">
        <f t="shared" si="9"/>
        <v>1.9607843137254898E-2</v>
      </c>
      <c r="H13" s="3">
        <f t="shared" si="0"/>
        <v>-0.47058823529411764</v>
      </c>
      <c r="I13" s="3">
        <f t="shared" si="1"/>
        <v>0.2352941173924292</v>
      </c>
      <c r="J13" s="3">
        <f t="shared" si="2"/>
        <v>-0.23529411790168844</v>
      </c>
      <c r="K13" s="3">
        <f t="shared" si="7"/>
        <v>4.2250797523283451E-4</v>
      </c>
      <c r="L13" s="4">
        <f t="shared" si="8"/>
        <v>10.625834911077243</v>
      </c>
      <c r="M13" s="4">
        <v>10.625834911077243</v>
      </c>
    </row>
    <row r="14" spans="1:13">
      <c r="A14" s="9">
        <v>0</v>
      </c>
      <c r="C14" s="6">
        <f t="shared" si="3"/>
        <v>1.0999999999999999</v>
      </c>
      <c r="D14" s="6">
        <f t="shared" si="4"/>
        <v>51.1</v>
      </c>
      <c r="E14" s="18">
        <f t="shared" si="5"/>
        <v>1.0999999999999999</v>
      </c>
      <c r="F14" s="2">
        <f t="shared" si="6"/>
        <v>0.46771037181996084</v>
      </c>
      <c r="G14" s="3">
        <f t="shared" si="9"/>
        <v>2.1526418786692755E-2</v>
      </c>
      <c r="H14" s="3">
        <f t="shared" si="0"/>
        <v>-0.46771037181996084</v>
      </c>
      <c r="I14" s="3">
        <f t="shared" si="1"/>
        <v>0.23385518565777214</v>
      </c>
      <c r="J14" s="3">
        <f t="shared" si="2"/>
        <v>-0.2338551861621887</v>
      </c>
      <c r="K14" s="3">
        <f t="shared" si="7"/>
        <v>3.8392263827010178E-4</v>
      </c>
      <c r="L14" s="4">
        <f t="shared" si="8"/>
        <v>10.58424372135396</v>
      </c>
      <c r="M14" s="4">
        <v>10.58424372135396</v>
      </c>
    </row>
    <row r="15" spans="1:13" ht="18">
      <c r="A15" s="7" t="s">
        <v>6</v>
      </c>
      <c r="C15" s="6">
        <f t="shared" si="3"/>
        <v>1.2</v>
      </c>
      <c r="D15" s="6">
        <f t="shared" si="4"/>
        <v>51.2</v>
      </c>
      <c r="E15" s="18">
        <f t="shared" si="5"/>
        <v>1.2</v>
      </c>
      <c r="F15" s="2">
        <f t="shared" si="6"/>
        <v>0.46484375</v>
      </c>
      <c r="G15" s="3">
        <f t="shared" si="9"/>
        <v>2.3437499999999997E-2</v>
      </c>
      <c r="H15" s="3">
        <f t="shared" si="0"/>
        <v>-0.46484375</v>
      </c>
      <c r="I15" s="3">
        <f t="shared" si="1"/>
        <v>0.23242187475023343</v>
      </c>
      <c r="J15" s="3">
        <f t="shared" si="2"/>
        <v>-0.23242187524976657</v>
      </c>
      <c r="K15" s="3">
        <f t="shared" si="7"/>
        <v>3.5145972425348719E-4</v>
      </c>
      <c r="L15" s="4">
        <f t="shared" si="8"/>
        <v>10.545875563959958</v>
      </c>
      <c r="M15" s="4">
        <v>10.545875563959958</v>
      </c>
    </row>
    <row r="16" spans="1:13">
      <c r="A16" s="19">
        <f>A12/A8</f>
        <v>5.5555555555555553E-10</v>
      </c>
      <c r="B16" s="3"/>
      <c r="C16" s="6">
        <f t="shared" si="3"/>
        <v>1.3</v>
      </c>
      <c r="D16" s="6">
        <f t="shared" si="4"/>
        <v>51.3</v>
      </c>
      <c r="E16" s="18">
        <f t="shared" si="5"/>
        <v>1.3</v>
      </c>
      <c r="F16" s="2">
        <f t="shared" si="6"/>
        <v>0.46198830409356728</v>
      </c>
      <c r="G16" s="3">
        <f t="shared" si="9"/>
        <v>2.5341130604288501E-2</v>
      </c>
      <c r="H16" s="3">
        <f t="shared" si="0"/>
        <v>-0.46198830409356728</v>
      </c>
      <c r="I16" s="3">
        <f t="shared" si="1"/>
        <v>0.23099415179947938</v>
      </c>
      <c r="J16" s="3">
        <f t="shared" si="2"/>
        <v>-0.2309941522940879</v>
      </c>
      <c r="K16" s="3">
        <f t="shared" si="7"/>
        <v>3.2378679356647941E-4</v>
      </c>
      <c r="L16" s="4">
        <f t="shared" si="8"/>
        <v>10.510259131019671</v>
      </c>
      <c r="M16" s="4">
        <v>10.510259131019671</v>
      </c>
    </row>
    <row r="17" spans="1:13">
      <c r="A17" s="1" t="s">
        <v>5</v>
      </c>
      <c r="C17" s="6">
        <f t="shared" si="3"/>
        <v>1.4000000000000001</v>
      </c>
      <c r="D17" s="6">
        <f t="shared" si="4"/>
        <v>51.4</v>
      </c>
      <c r="E17" s="18">
        <f t="shared" si="5"/>
        <v>1.4000000000000001</v>
      </c>
      <c r="F17" s="2">
        <f t="shared" si="6"/>
        <v>0.45914396887159536</v>
      </c>
      <c r="G17" s="3">
        <f t="shared" si="9"/>
        <v>2.7237354085603117E-2</v>
      </c>
      <c r="H17" s="3">
        <f t="shared" si="0"/>
        <v>-0.45914396887159536</v>
      </c>
      <c r="I17" s="3">
        <f t="shared" si="1"/>
        <v>0.22957198419097657</v>
      </c>
      <c r="J17" s="3">
        <f t="shared" si="2"/>
        <v>-0.22957198468061879</v>
      </c>
      <c r="K17" s="3">
        <f t="shared" si="7"/>
        <v>2.9992766951668533E-4</v>
      </c>
      <c r="L17" s="4">
        <f t="shared" si="8"/>
        <v>10.477016532995609</v>
      </c>
      <c r="M17" s="4">
        <v>10.477016532995609</v>
      </c>
    </row>
    <row r="18" spans="1:13">
      <c r="A18" s="11">
        <v>0.1</v>
      </c>
      <c r="C18" s="6">
        <f t="shared" si="3"/>
        <v>1.5000000000000002</v>
      </c>
      <c r="D18" s="6">
        <f t="shared" si="4"/>
        <v>51.5</v>
      </c>
      <c r="E18" s="18">
        <f t="shared" si="5"/>
        <v>1.5000000000000002</v>
      </c>
      <c r="F18" s="2">
        <f t="shared" si="6"/>
        <v>0.4563106796116505</v>
      </c>
      <c r="G18" s="3">
        <f t="shared" si="9"/>
        <v>2.9126213592233014E-2</v>
      </c>
      <c r="H18" s="3">
        <f t="shared" si="0"/>
        <v>-0.4563106796116505</v>
      </c>
      <c r="I18" s="3">
        <f t="shared" si="1"/>
        <v>0.22815533956350847</v>
      </c>
      <c r="J18" s="3">
        <f t="shared" si="2"/>
        <v>-0.22815534004814203</v>
      </c>
      <c r="K18" s="3">
        <f t="shared" si="7"/>
        <v>2.7915202966774348E-4</v>
      </c>
      <c r="L18" s="4">
        <f t="shared" si="8"/>
        <v>10.445840789880506</v>
      </c>
      <c r="M18" s="4">
        <v>10.445840789880506</v>
      </c>
    </row>
    <row r="19" spans="1:13">
      <c r="C19" s="6">
        <f t="shared" si="3"/>
        <v>1.6000000000000003</v>
      </c>
      <c r="D19" s="6">
        <f t="shared" si="4"/>
        <v>51.6</v>
      </c>
      <c r="E19" s="18">
        <f t="shared" si="5"/>
        <v>1.6000000000000003</v>
      </c>
      <c r="F19" s="2">
        <f t="shared" si="6"/>
        <v>0.45348837209302323</v>
      </c>
      <c r="G19" s="3">
        <f t="shared" si="9"/>
        <v>3.1007751937984503E-2</v>
      </c>
      <c r="H19" s="3">
        <f t="shared" si="0"/>
        <v>-0.45348837209302323</v>
      </c>
      <c r="I19" s="3">
        <f t="shared" si="1"/>
        <v>0.22674418580672054</v>
      </c>
      <c r="J19" s="3">
        <f t="shared" si="2"/>
        <v>-0.22674418628630269</v>
      </c>
      <c r="K19" s="3">
        <f t="shared" si="7"/>
        <v>2.609032714755103E-4</v>
      </c>
      <c r="L19" s="4">
        <f t="shared" si="8"/>
        <v>10.416479524768501</v>
      </c>
      <c r="M19" s="4">
        <v>10.416479524768501</v>
      </c>
    </row>
    <row r="20" spans="1:13">
      <c r="C20" s="6">
        <f t="shared" si="3"/>
        <v>1.7000000000000004</v>
      </c>
      <c r="D20" s="6">
        <f t="shared" si="4"/>
        <v>51.7</v>
      </c>
      <c r="E20" s="18">
        <f t="shared" si="5"/>
        <v>1.7000000000000004</v>
      </c>
      <c r="F20" s="2">
        <f t="shared" si="6"/>
        <v>0.45067698259187622</v>
      </c>
      <c r="G20" s="3">
        <f t="shared" si="9"/>
        <v>3.2882011605415866E-2</v>
      </c>
      <c r="H20" s="3">
        <f t="shared" si="0"/>
        <v>-0.45067698259187622</v>
      </c>
      <c r="I20" s="3">
        <f t="shared" si="1"/>
        <v>0.22533849105869444</v>
      </c>
      <c r="J20" s="3">
        <f t="shared" si="2"/>
        <v>-0.22533849153318178</v>
      </c>
      <c r="K20" s="3">
        <f t="shared" si="7"/>
        <v>2.4475015824514806E-4</v>
      </c>
      <c r="L20" s="4">
        <f t="shared" si="8"/>
        <v>10.388722981271794</v>
      </c>
      <c r="M20" s="4">
        <v>10.388722981271794</v>
      </c>
    </row>
    <row r="21" spans="1:13">
      <c r="C21" s="6">
        <f t="shared" si="3"/>
        <v>1.8000000000000005</v>
      </c>
      <c r="D21" s="6">
        <f t="shared" si="4"/>
        <v>51.8</v>
      </c>
      <c r="E21" s="18">
        <f t="shared" si="5"/>
        <v>1.8000000000000005</v>
      </c>
      <c r="F21" s="2">
        <f t="shared" si="6"/>
        <v>0.44787644787644787</v>
      </c>
      <c r="G21" s="3">
        <f t="shared" si="9"/>
        <v>3.4749034749034763E-2</v>
      </c>
      <c r="H21" s="3">
        <f t="shared" si="0"/>
        <v>-0.44787644787644787</v>
      </c>
      <c r="I21" s="3">
        <f t="shared" si="1"/>
        <v>0.2239382237035496</v>
      </c>
      <c r="J21" s="3">
        <f t="shared" si="2"/>
        <v>-0.22393822417289827</v>
      </c>
      <c r="K21" s="3">
        <f t="shared" si="7"/>
        <v>2.30353647263256E-4</v>
      </c>
      <c r="L21" s="4">
        <f t="shared" si="8"/>
        <v>10.362395092967105</v>
      </c>
      <c r="M21" s="4">
        <v>10.362395092967105</v>
      </c>
    </row>
    <row r="22" spans="1:13">
      <c r="C22" s="6">
        <f t="shared" si="3"/>
        <v>1.9000000000000006</v>
      </c>
      <c r="D22" s="6">
        <f t="shared" si="4"/>
        <v>51.9</v>
      </c>
      <c r="E22" s="18">
        <f t="shared" si="5"/>
        <v>1.9000000000000006</v>
      </c>
      <c r="F22" s="2">
        <f t="shared" si="6"/>
        <v>0.44508670520231208</v>
      </c>
      <c r="G22" s="3">
        <f t="shared" si="9"/>
        <v>3.6608863198458588E-2</v>
      </c>
      <c r="H22" s="3">
        <f t="shared" si="0"/>
        <v>-0.44508670520231208</v>
      </c>
      <c r="I22" s="3">
        <f t="shared" si="1"/>
        <v>0.22254335236907333</v>
      </c>
      <c r="J22" s="3">
        <f t="shared" si="2"/>
        <v>-0.22254335283323876</v>
      </c>
      <c r="K22" s="3">
        <f t="shared" si="7"/>
        <v>2.1744365352905151E-4</v>
      </c>
      <c r="L22" s="4">
        <f t="shared" si="8"/>
        <v>10.337346736547067</v>
      </c>
      <c r="M22" s="4">
        <v>10.337346736547067</v>
      </c>
    </row>
    <row r="23" spans="1:13">
      <c r="C23" s="6">
        <f t="shared" si="3"/>
        <v>2.0000000000000004</v>
      </c>
      <c r="D23" s="6">
        <f t="shared" si="4"/>
        <v>52</v>
      </c>
      <c r="E23" s="18">
        <f t="shared" si="5"/>
        <v>2.0000000000000004</v>
      </c>
      <c r="F23" s="2">
        <f t="shared" si="6"/>
        <v>0.44230769230769229</v>
      </c>
      <c r="G23" s="3">
        <f t="shared" si="9"/>
        <v>3.8461538461538471E-2</v>
      </c>
      <c r="H23" s="3">
        <f t="shared" si="0"/>
        <v>-0.44230769230769229</v>
      </c>
      <c r="I23" s="3">
        <f t="shared" si="1"/>
        <v>0.22115384592437753</v>
      </c>
      <c r="J23" s="3">
        <f t="shared" si="2"/>
        <v>-0.22115384638331476</v>
      </c>
      <c r="K23" s="3">
        <f t="shared" si="7"/>
        <v>2.0580246344415604E-4</v>
      </c>
      <c r="L23" s="4">
        <f t="shared" si="8"/>
        <v>10.313450568938563</v>
      </c>
      <c r="M23" s="4">
        <v>10.313450568938563</v>
      </c>
    </row>
    <row r="24" spans="1:13">
      <c r="C24" s="6">
        <f t="shared" si="3"/>
        <v>2.1000000000000005</v>
      </c>
      <c r="D24" s="6">
        <f t="shared" si="4"/>
        <v>52.1</v>
      </c>
      <c r="E24" s="18">
        <f t="shared" si="5"/>
        <v>2.1000000000000005</v>
      </c>
      <c r="F24" s="2">
        <f t="shared" si="6"/>
        <v>0.43953934740882916</v>
      </c>
      <c r="G24" s="3">
        <f t="shared" si="9"/>
        <v>4.0307101727447225E-2</v>
      </c>
      <c r="H24" s="3">
        <f t="shared" si="0"/>
        <v>-0.43953934740882916</v>
      </c>
      <c r="I24" s="3">
        <f t="shared" si="1"/>
        <v>0.21976967347758294</v>
      </c>
      <c r="J24" s="3">
        <f t="shared" si="2"/>
        <v>-0.21976967393124622</v>
      </c>
      <c r="K24" s="3">
        <f t="shared" si="7"/>
        <v>1.9525269131642417E-4</v>
      </c>
      <c r="L24" s="4">
        <f t="shared" si="8"/>
        <v>10.290597028801919</v>
      </c>
      <c r="M24" s="4">
        <v>10.290597028801919</v>
      </c>
    </row>
    <row r="25" spans="1:13">
      <c r="C25" s="6">
        <f t="shared" si="3"/>
        <v>2.2000000000000006</v>
      </c>
      <c r="D25" s="6">
        <f t="shared" si="4"/>
        <v>52.2</v>
      </c>
      <c r="E25" s="18">
        <f t="shared" si="5"/>
        <v>2.2000000000000006</v>
      </c>
      <c r="F25" s="2">
        <f t="shared" si="6"/>
        <v>0.43678160919540227</v>
      </c>
      <c r="G25" s="3">
        <f t="shared" si="9"/>
        <v>4.2145593869731809E-2</v>
      </c>
      <c r="H25" s="3">
        <f t="shared" si="0"/>
        <v>-0.43678160919540227</v>
      </c>
      <c r="I25" s="3">
        <f t="shared" si="1"/>
        <v>0.21839080437352959</v>
      </c>
      <c r="J25" s="3">
        <f t="shared" si="2"/>
        <v>-0.21839080482187267</v>
      </c>
      <c r="K25" s="3">
        <f t="shared" si="7"/>
        <v>1.8564839757679447E-4</v>
      </c>
      <c r="L25" s="4">
        <f t="shared" si="8"/>
        <v>10.26869120496773</v>
      </c>
      <c r="M25" s="4">
        <v>10.26869120496773</v>
      </c>
    </row>
    <row r="26" spans="1:13">
      <c r="C26" s="6">
        <f t="shared" si="3"/>
        <v>2.3000000000000007</v>
      </c>
      <c r="D26" s="6">
        <f t="shared" si="4"/>
        <v>52.3</v>
      </c>
      <c r="E26" s="18">
        <f t="shared" si="5"/>
        <v>2.3000000000000007</v>
      </c>
      <c r="F26" s="2">
        <f t="shared" si="6"/>
        <v>0.43403441682600385</v>
      </c>
      <c r="G26" s="3">
        <f t="shared" si="9"/>
        <v>4.3977055449330803E-2</v>
      </c>
      <c r="H26" s="3">
        <f t="shared" si="0"/>
        <v>-0.43403441682600385</v>
      </c>
      <c r="I26" s="3">
        <f t="shared" si="1"/>
        <v>0.21701720819151393</v>
      </c>
      <c r="J26" s="3">
        <f t="shared" si="2"/>
        <v>-0.21701720863448992</v>
      </c>
      <c r="K26" s="3">
        <f t="shared" si="7"/>
        <v>1.7686844524847367E-4</v>
      </c>
      <c r="L26" s="4">
        <f t="shared" si="8"/>
        <v>10.247650358196044</v>
      </c>
      <c r="M26" s="4">
        <v>10.247650358196044</v>
      </c>
    </row>
    <row r="27" spans="1:13">
      <c r="C27" s="6">
        <f t="shared" si="3"/>
        <v>2.4000000000000008</v>
      </c>
      <c r="D27" s="6">
        <f t="shared" si="4"/>
        <v>52.4</v>
      </c>
      <c r="E27" s="18">
        <f t="shared" si="5"/>
        <v>2.4000000000000008</v>
      </c>
      <c r="F27" s="2">
        <f t="shared" si="6"/>
        <v>0.43129770992366412</v>
      </c>
      <c r="G27" s="3">
        <f t="shared" si="9"/>
        <v>4.5801526717557266E-2</v>
      </c>
      <c r="H27" s="3">
        <f t="shared" si="0"/>
        <v>-0.43129770992366412</v>
      </c>
      <c r="I27" s="3">
        <f t="shared" si="1"/>
        <v>0.21564885474305134</v>
      </c>
      <c r="J27" s="3">
        <f t="shared" si="2"/>
        <v>-0.21564885518061278</v>
      </c>
      <c r="K27" s="3">
        <f t="shared" si="7"/>
        <v>1.6881146580405987E-4</v>
      </c>
      <c r="L27" s="4">
        <f t="shared" si="8"/>
        <v>10.227401940905294</v>
      </c>
      <c r="M27" s="4">
        <v>10.227401940905294</v>
      </c>
    </row>
    <row r="28" spans="1:13">
      <c r="C28" s="6">
        <f t="shared" si="3"/>
        <v>2.5000000000000009</v>
      </c>
      <c r="D28" s="6">
        <f t="shared" si="4"/>
        <v>52.5</v>
      </c>
      <c r="E28" s="18">
        <f t="shared" si="5"/>
        <v>2.5000000000000009</v>
      </c>
      <c r="F28" s="2">
        <f t="shared" si="6"/>
        <v>0.42857142857142855</v>
      </c>
      <c r="G28" s="3">
        <f t="shared" si="9"/>
        <v>4.7619047619047637E-2</v>
      </c>
      <c r="H28" s="3">
        <f t="shared" si="0"/>
        <v>-0.42857142857142855</v>
      </c>
      <c r="I28" s="3">
        <f t="shared" si="1"/>
        <v>0.2142857140696649</v>
      </c>
      <c r="J28" s="3">
        <f t="shared" si="2"/>
        <v>-0.21428571450176365</v>
      </c>
      <c r="K28" s="3">
        <f t="shared" si="7"/>
        <v>1.6139199890092062E-4</v>
      </c>
      <c r="L28" s="4">
        <f t="shared" si="8"/>
        <v>10.207882000526626</v>
      </c>
      <c r="M28" s="4">
        <v>10.207882000526626</v>
      </c>
    </row>
    <row r="29" spans="1:13">
      <c r="C29" s="6">
        <f t="shared" si="3"/>
        <v>2.600000000000001</v>
      </c>
      <c r="D29" s="6">
        <f t="shared" si="4"/>
        <v>52.6</v>
      </c>
      <c r="E29" s="18">
        <f t="shared" si="5"/>
        <v>2.600000000000001</v>
      </c>
      <c r="F29" s="2">
        <f t="shared" si="6"/>
        <v>0.42585551330798477</v>
      </c>
      <c r="G29" s="3">
        <f t="shared" si="9"/>
        <v>4.9429657794676826E-2</v>
      </c>
      <c r="H29" s="3">
        <f t="shared" si="0"/>
        <v>-0.42585551330798477</v>
      </c>
      <c r="I29" s="3">
        <f t="shared" si="1"/>
        <v>0.21292775644069872</v>
      </c>
      <c r="J29" s="3">
        <f t="shared" si="2"/>
        <v>-0.21292775686728604</v>
      </c>
      <c r="K29" s="3">
        <f t="shared" si="7"/>
        <v>1.5453749968230568E-4</v>
      </c>
      <c r="L29" s="4">
        <f t="shared" si="8"/>
        <v>10.189033881359496</v>
      </c>
      <c r="M29" s="4">
        <v>10.189033881359496</v>
      </c>
    </row>
    <row r="30" spans="1:13">
      <c r="C30" s="6">
        <f t="shared" si="3"/>
        <v>2.7000000000000011</v>
      </c>
      <c r="D30" s="6">
        <f t="shared" si="4"/>
        <v>52.7</v>
      </c>
      <c r="E30" s="18">
        <f t="shared" si="5"/>
        <v>2.7000000000000011</v>
      </c>
      <c r="F30" s="2">
        <f t="shared" si="6"/>
        <v>0.42314990512333961</v>
      </c>
      <c r="G30" s="3">
        <f t="shared" si="9"/>
        <v>5.1233396584440247E-2</v>
      </c>
      <c r="H30" s="3">
        <f t="shared" si="0"/>
        <v>-0.42314990512333961</v>
      </c>
      <c r="I30" s="3">
        <f t="shared" si="1"/>
        <v>0.21157495235115659</v>
      </c>
      <c r="J30" s="3">
        <f t="shared" si="2"/>
        <v>-0.21157495277218302</v>
      </c>
      <c r="K30" s="3">
        <f t="shared" si="7"/>
        <v>1.4818599509896016E-4</v>
      </c>
      <c r="L30" s="4">
        <f t="shared" si="8"/>
        <v>10.170807160872421</v>
      </c>
      <c r="M30" s="4">
        <v>10.170807160872421</v>
      </c>
    </row>
    <row r="31" spans="1:13">
      <c r="C31" s="6">
        <f t="shared" si="3"/>
        <v>2.8000000000000012</v>
      </c>
      <c r="D31" s="6">
        <f t="shared" si="4"/>
        <v>52.800000000000004</v>
      </c>
      <c r="E31" s="18">
        <f t="shared" si="5"/>
        <v>2.8000000000000012</v>
      </c>
      <c r="F31" s="2">
        <f t="shared" si="6"/>
        <v>0.42045454545454541</v>
      </c>
      <c r="G31" s="3">
        <f t="shared" si="9"/>
        <v>5.3030303030303046E-2</v>
      </c>
      <c r="H31" s="3">
        <f t="shared" si="0"/>
        <v>-0.42045454545454541</v>
      </c>
      <c r="I31" s="3">
        <f t="shared" si="1"/>
        <v>0.21022727251956499</v>
      </c>
      <c r="J31" s="3">
        <f t="shared" si="2"/>
        <v>-0.21022727293498042</v>
      </c>
      <c r="K31" s="3">
        <f t="shared" si="7"/>
        <v>1.4228423124879389E-4</v>
      </c>
      <c r="L31" s="4">
        <f t="shared" si="8"/>
        <v>10.153156771756075</v>
      </c>
      <c r="M31" s="4">
        <v>10.153156771756075</v>
      </c>
    </row>
    <row r="32" spans="1:13">
      <c r="C32" s="6">
        <f t="shared" si="3"/>
        <v>2.9000000000000012</v>
      </c>
      <c r="D32" s="6">
        <f t="shared" si="4"/>
        <v>52.9</v>
      </c>
      <c r="E32" s="18">
        <f t="shared" si="5"/>
        <v>2.9000000000000012</v>
      </c>
      <c r="F32" s="2">
        <f t="shared" si="6"/>
        <v>0.41776937618147447</v>
      </c>
      <c r="G32" s="3">
        <f t="shared" si="9"/>
        <v>5.4820415879017037E-2</v>
      </c>
      <c r="H32" s="3">
        <f t="shared" si="0"/>
        <v>-0.41776937618147447</v>
      </c>
      <c r="I32" s="3">
        <f t="shared" si="1"/>
        <v>0.20888468788586043</v>
      </c>
      <c r="J32" s="3">
        <f t="shared" si="2"/>
        <v>-0.20888468829561405</v>
      </c>
      <c r="K32" s="3">
        <f t="shared" si="7"/>
        <v>1.367861960924234E-4</v>
      </c>
      <c r="L32" s="4">
        <f t="shared" si="8"/>
        <v>10.136042272359443</v>
      </c>
      <c r="M32" s="4">
        <v>10.136042272359443</v>
      </c>
    </row>
    <row r="33" spans="3:13">
      <c r="C33" s="6">
        <f t="shared" si="3"/>
        <v>3.0000000000000013</v>
      </c>
      <c r="D33" s="6">
        <f t="shared" si="4"/>
        <v>53</v>
      </c>
      <c r="E33" s="18">
        <f t="shared" si="5"/>
        <v>3.0000000000000013</v>
      </c>
      <c r="F33" s="2">
        <f t="shared" si="6"/>
        <v>0.41509433962264153</v>
      </c>
      <c r="G33" s="3">
        <f t="shared" si="9"/>
        <v>5.6603773584905683E-2</v>
      </c>
      <c r="H33" s="3">
        <f t="shared" si="0"/>
        <v>-0.41509433962264153</v>
      </c>
      <c r="I33" s="3">
        <f t="shared" si="1"/>
        <v>0.20754716960930056</v>
      </c>
      <c r="J33" s="3">
        <f t="shared" si="2"/>
        <v>-0.20754717001334097</v>
      </c>
      <c r="K33" s="3">
        <f t="shared" si="7"/>
        <v>1.3165193193475852E-4</v>
      </c>
      <c r="L33" s="4">
        <f t="shared" si="8"/>
        <v>10.119427236571209</v>
      </c>
      <c r="M33" s="4">
        <v>10.119427236571209</v>
      </c>
    </row>
    <row r="34" spans="3:13">
      <c r="C34" s="6">
        <f t="shared" si="3"/>
        <v>3.1000000000000014</v>
      </c>
      <c r="D34" s="6">
        <f t="shared" si="4"/>
        <v>53.1</v>
      </c>
      <c r="E34" s="18">
        <f t="shared" si="5"/>
        <v>3.1000000000000014</v>
      </c>
      <c r="F34" s="2">
        <f t="shared" si="6"/>
        <v>0.41242937853107342</v>
      </c>
      <c r="G34" s="3">
        <f t="shared" si="9"/>
        <v>5.8380414312617729E-2</v>
      </c>
      <c r="H34" s="3">
        <f t="shared" si="0"/>
        <v>-0.41242937853107342</v>
      </c>
      <c r="I34" s="3">
        <f t="shared" si="1"/>
        <v>0.20621468906639923</v>
      </c>
      <c r="J34" s="3">
        <f t="shared" si="2"/>
        <v>-0.20621468946467419</v>
      </c>
      <c r="K34" s="3">
        <f t="shared" si="7"/>
        <v>1.2684657361869411E-4</v>
      </c>
      <c r="L34" s="4">
        <f t="shared" si="8"/>
        <v>10.103278740547962</v>
      </c>
      <c r="M34" s="4">
        <v>10.103278740547962</v>
      </c>
    </row>
    <row r="35" spans="3:13">
      <c r="C35" s="6">
        <f t="shared" si="3"/>
        <v>3.2000000000000015</v>
      </c>
      <c r="D35" s="6">
        <f t="shared" si="4"/>
        <v>53.2</v>
      </c>
      <c r="E35" s="18">
        <f t="shared" si="5"/>
        <v>3.2000000000000015</v>
      </c>
      <c r="F35" s="2">
        <f t="shared" si="6"/>
        <v>0.40977443609022551</v>
      </c>
      <c r="G35" s="3">
        <f t="shared" si="9"/>
        <v>6.0150375939849648E-2</v>
      </c>
      <c r="H35" s="3">
        <f t="shared" si="0"/>
        <v>-0.40977443609022551</v>
      </c>
      <c r="I35" s="3">
        <f t="shared" si="1"/>
        <v>0.20488721784888442</v>
      </c>
      <c r="J35" s="3">
        <f t="shared" si="2"/>
        <v>-0.2048872182413411</v>
      </c>
      <c r="K35" s="3">
        <f t="shared" si="7"/>
        <v>1.2233956402706372E-4</v>
      </c>
      <c r="L35" s="4">
        <f t="shared" si="8"/>
        <v>10.087566928499712</v>
      </c>
      <c r="M35" s="4">
        <v>10.087566928499712</v>
      </c>
    </row>
    <row r="36" spans="3:13">
      <c r="C36" s="6">
        <f t="shared" si="3"/>
        <v>3.3000000000000016</v>
      </c>
      <c r="D36" s="6">
        <f t="shared" si="4"/>
        <v>53.300000000000004</v>
      </c>
      <c r="E36" s="18">
        <f t="shared" si="5"/>
        <v>3.3000000000000016</v>
      </c>
      <c r="F36" s="2">
        <f t="shared" si="6"/>
        <v>0.40712945590994365</v>
      </c>
      <c r="G36" s="3">
        <f t="shared" si="9"/>
        <v>6.1913696060037549E-2</v>
      </c>
      <c r="H36" s="3">
        <f t="shared" si="0"/>
        <v>-0.40712945590994365</v>
      </c>
      <c r="I36" s="3">
        <f t="shared" si="1"/>
        <v>0.20356472776167947</v>
      </c>
      <c r="J36" s="3">
        <f t="shared" si="2"/>
        <v>-0.20356472814826418</v>
      </c>
      <c r="K36" s="3">
        <f t="shared" si="7"/>
        <v>1.1810400997441101E-4</v>
      </c>
      <c r="L36" s="4">
        <f t="shared" si="8"/>
        <v>10.072264643423797</v>
      </c>
      <c r="M36" s="4">
        <v>10.072264643423797</v>
      </c>
    </row>
    <row r="37" spans="3:13">
      <c r="C37" s="6">
        <f t="shared" si="3"/>
        <v>3.4000000000000017</v>
      </c>
      <c r="D37" s="6">
        <f t="shared" si="4"/>
        <v>53.4</v>
      </c>
      <c r="E37" s="18">
        <f t="shared" si="5"/>
        <v>3.4000000000000017</v>
      </c>
      <c r="F37" s="2">
        <f t="shared" si="6"/>
        <v>0.4044943820224719</v>
      </c>
      <c r="G37" s="3">
        <f t="shared" si="9"/>
        <v>6.3670411985018757E-2</v>
      </c>
      <c r="H37" s="3">
        <f t="shared" si="0"/>
        <v>-0.4044943820224719</v>
      </c>
      <c r="I37" s="3">
        <f t="shared" si="1"/>
        <v>0.20224719082090672</v>
      </c>
      <c r="J37" s="3">
        <f t="shared" si="2"/>
        <v>-0.20224719120156517</v>
      </c>
      <c r="K37" s="3">
        <f t="shared" si="7"/>
        <v>1.1411615008400516E-4</v>
      </c>
      <c r="L37" s="4">
        <f t="shared" si="8"/>
        <v>10.057347111517496</v>
      </c>
      <c r="M37" s="4">
        <v>10.057347111517496</v>
      </c>
    </row>
    <row r="38" spans="3:13">
      <c r="C38" s="6">
        <f t="shared" si="3"/>
        <v>3.5000000000000018</v>
      </c>
      <c r="D38" s="6">
        <f t="shared" si="4"/>
        <v>53.5</v>
      </c>
      <c r="E38" s="18">
        <f t="shared" si="5"/>
        <v>3.5000000000000018</v>
      </c>
      <c r="F38" s="2">
        <f t="shared" si="6"/>
        <v>0.40186915887850466</v>
      </c>
      <c r="G38" s="3">
        <f t="shared" si="9"/>
        <v>6.5420560747663586E-2</v>
      </c>
      <c r="H38" s="3">
        <f t="shared" si="0"/>
        <v>-0.40186915887850466</v>
      </c>
      <c r="I38" s="3">
        <f t="shared" si="1"/>
        <v>0.20093457925191383</v>
      </c>
      <c r="J38" s="3">
        <f t="shared" si="2"/>
        <v>-0.20093457962659084</v>
      </c>
      <c r="K38" s="3">
        <f t="shared" si="7"/>
        <v>1.1035491261675301E-4</v>
      </c>
      <c r="L38" s="4">
        <f t="shared" si="8"/>
        <v>10.04279167120731</v>
      </c>
      <c r="M38" s="4">
        <v>10.04279167120731</v>
      </c>
    </row>
    <row r="39" spans="3:13">
      <c r="C39" s="6">
        <f t="shared" si="3"/>
        <v>3.6000000000000019</v>
      </c>
      <c r="D39" s="6">
        <f t="shared" si="4"/>
        <v>53.6</v>
      </c>
      <c r="E39" s="18">
        <f t="shared" si="5"/>
        <v>3.6000000000000019</v>
      </c>
      <c r="F39" s="2">
        <f t="shared" si="6"/>
        <v>0.39925373134328357</v>
      </c>
      <c r="G39" s="3">
        <f t="shared" si="9"/>
        <v>6.7164179104477639E-2</v>
      </c>
      <c r="H39" s="3">
        <f t="shared" si="0"/>
        <v>-0.39925373134328357</v>
      </c>
      <c r="I39" s="3">
        <f t="shared" si="1"/>
        <v>0.19962686548732195</v>
      </c>
      <c r="J39" s="3">
        <f t="shared" si="2"/>
        <v>-0.19962686585596162</v>
      </c>
      <c r="K39" s="3">
        <f t="shared" si="7"/>
        <v>1.0680154602884379E-4</v>
      </c>
      <c r="L39" s="4">
        <f t="shared" si="8"/>
        <v>10.028577539461601</v>
      </c>
      <c r="M39" s="4">
        <v>10.028577539461601</v>
      </c>
    </row>
    <row r="40" spans="3:13">
      <c r="C40" s="6">
        <f t="shared" si="3"/>
        <v>3.700000000000002</v>
      </c>
      <c r="D40" s="6">
        <f t="shared" si="4"/>
        <v>53.7</v>
      </c>
      <c r="E40" s="18">
        <f t="shared" si="5"/>
        <v>3.700000000000002</v>
      </c>
      <c r="F40" s="2">
        <f t="shared" si="6"/>
        <v>0.39664804469273734</v>
      </c>
      <c r="G40" s="3">
        <f t="shared" si="9"/>
        <v>6.8901303538175085E-2</v>
      </c>
      <c r="H40" s="3">
        <f t="shared" si="0"/>
        <v>-0.39664804469273734</v>
      </c>
      <c r="I40" s="3">
        <f t="shared" si="1"/>
        <v>0.19832402216509587</v>
      </c>
      <c r="J40" s="3">
        <f t="shared" si="2"/>
        <v>-0.19832402252764147</v>
      </c>
      <c r="K40" s="3">
        <f t="shared" si="7"/>
        <v>1.0343930869725904E-4</v>
      </c>
      <c r="L40" s="4">
        <f t="shared" si="8"/>
        <v>10.014685609417107</v>
      </c>
      <c r="M40" s="4">
        <v>10.014685609417107</v>
      </c>
    </row>
    <row r="41" spans="3:13">
      <c r="C41" s="6">
        <f t="shared" si="3"/>
        <v>3.800000000000002</v>
      </c>
      <c r="D41" s="6">
        <f t="shared" si="4"/>
        <v>53.800000000000004</v>
      </c>
      <c r="E41" s="18">
        <f t="shared" si="5"/>
        <v>3.800000000000002</v>
      </c>
      <c r="F41" s="2">
        <f t="shared" si="6"/>
        <v>0.39405204460966536</v>
      </c>
      <c r="G41" s="3">
        <f t="shared" si="9"/>
        <v>7.0631970260223081E-2</v>
      </c>
      <c r="H41" s="3">
        <f t="shared" si="0"/>
        <v>-0.39405204460966536</v>
      </c>
      <c r="I41" s="3">
        <f t="shared" si="1"/>
        <v>0.19702602212663564</v>
      </c>
      <c r="J41" s="3">
        <f t="shared" si="2"/>
        <v>-0.19702602248302972</v>
      </c>
      <c r="K41" s="3">
        <f t="shared" si="7"/>
        <v>1.0025320706236185E-4</v>
      </c>
      <c r="L41" s="4">
        <f t="shared" si="8"/>
        <v>10.001098274431461</v>
      </c>
      <c r="M41" s="4">
        <v>10.001098274431461</v>
      </c>
    </row>
    <row r="42" spans="3:13">
      <c r="C42" s="6">
        <f t="shared" si="3"/>
        <v>3.9000000000000021</v>
      </c>
      <c r="D42" s="6">
        <f t="shared" si="4"/>
        <v>53.900000000000006</v>
      </c>
      <c r="E42" s="18">
        <f t="shared" si="5"/>
        <v>3.9000000000000021</v>
      </c>
      <c r="F42" s="2">
        <f t="shared" si="6"/>
        <v>0.39146567717996283</v>
      </c>
      <c r="G42" s="3">
        <f t="shared" si="9"/>
        <v>7.2356215213358097E-2</v>
      </c>
      <c r="H42" s="3">
        <f t="shared" si="0"/>
        <v>-0.39146567717996283</v>
      </c>
      <c r="I42" s="3">
        <f t="shared" si="1"/>
        <v>0.19573283841488928</v>
      </c>
      <c r="J42" s="3">
        <f t="shared" si="2"/>
        <v>-0.19573283876507355</v>
      </c>
      <c r="K42" s="3">
        <f t="shared" si="7"/>
        <v>9.722977360954177E-5</v>
      </c>
      <c r="L42" s="4">
        <f t="shared" si="8"/>
        <v>9.98779927453886</v>
      </c>
      <c r="M42" s="4">
        <v>9.98779927453886</v>
      </c>
    </row>
    <row r="43" spans="3:13">
      <c r="C43" s="6">
        <f t="shared" si="3"/>
        <v>4.0000000000000018</v>
      </c>
      <c r="D43" s="6">
        <f t="shared" si="4"/>
        <v>54</v>
      </c>
      <c r="E43" s="18">
        <f t="shared" si="5"/>
        <v>4.0000000000000018</v>
      </c>
      <c r="F43" s="2">
        <f t="shared" si="6"/>
        <v>0.3888888888888889</v>
      </c>
      <c r="G43" s="3">
        <f t="shared" si="9"/>
        <v>7.4074074074074112E-2</v>
      </c>
      <c r="H43" s="3">
        <f t="shared" si="0"/>
        <v>-0.3888888888888889</v>
      </c>
      <c r="I43" s="3">
        <f t="shared" si="1"/>
        <v>0.19444444427248678</v>
      </c>
      <c r="J43" s="3">
        <f t="shared" si="2"/>
        <v>-0.19444444461640212</v>
      </c>
      <c r="K43" s="3">
        <f t="shared" si="7"/>
        <v>9.4356877803444816E-5</v>
      </c>
      <c r="L43" s="4">
        <f t="shared" si="8"/>
        <v>9.9747735619807401</v>
      </c>
      <c r="M43" s="4">
        <v>9.9747735619807401</v>
      </c>
    </row>
    <row r="44" spans="3:13">
      <c r="C44" s="6">
        <f t="shared" si="3"/>
        <v>4.1000000000000014</v>
      </c>
      <c r="D44" s="6">
        <f t="shared" si="4"/>
        <v>54.1</v>
      </c>
      <c r="E44" s="18">
        <f t="shared" si="5"/>
        <v>4.1000000000000014</v>
      </c>
      <c r="F44" s="2">
        <f t="shared" si="6"/>
        <v>0.38632162661737518</v>
      </c>
      <c r="G44" s="3">
        <f t="shared" si="9"/>
        <v>7.5785582255083209E-2</v>
      </c>
      <c r="H44" s="3">
        <f t="shared" si="0"/>
        <v>-0.38632162661737518</v>
      </c>
      <c r="I44" s="3">
        <f t="shared" si="1"/>
        <v>0.19316081313989439</v>
      </c>
      <c r="J44" s="3">
        <f t="shared" si="2"/>
        <v>-0.19316081347748079</v>
      </c>
      <c r="K44" s="3">
        <f t="shared" si="7"/>
        <v>9.1623564413952086E-5</v>
      </c>
      <c r="L44" s="4">
        <f t="shared" si="8"/>
        <v>9.9620071830436387</v>
      </c>
      <c r="M44" s="4">
        <v>9.9620071830436387</v>
      </c>
    </row>
    <row r="45" spans="3:13">
      <c r="C45" s="6">
        <f t="shared" si="3"/>
        <v>4.2000000000000011</v>
      </c>
      <c r="D45" s="6">
        <f t="shared" si="4"/>
        <v>54.2</v>
      </c>
      <c r="E45" s="18">
        <f t="shared" si="5"/>
        <v>4.2000000000000011</v>
      </c>
      <c r="F45" s="2">
        <f t="shared" si="6"/>
        <v>0.38376383763837629</v>
      </c>
      <c r="G45" s="3">
        <f t="shared" si="9"/>
        <v>7.7490774907749096E-2</v>
      </c>
      <c r="H45" s="3">
        <f t="shared" si="0"/>
        <v>-0.38376383763837629</v>
      </c>
      <c r="I45" s="3">
        <f t="shared" si="1"/>
        <v>0.19188191865358986</v>
      </c>
      <c r="J45" s="3">
        <f t="shared" si="2"/>
        <v>-0.19188191898478643</v>
      </c>
      <c r="K45" s="3">
        <f t="shared" si="7"/>
        <v>8.9019914719157267E-5</v>
      </c>
      <c r="L45" s="4">
        <f t="shared" si="8"/>
        <v>9.9494871738937398</v>
      </c>
      <c r="M45" s="4">
        <v>9.9494871738937398</v>
      </c>
    </row>
    <row r="46" spans="3:13">
      <c r="C46" s="6">
        <f t="shared" si="3"/>
        <v>4.3000000000000007</v>
      </c>
      <c r="D46" s="6">
        <f t="shared" si="4"/>
        <v>54.3</v>
      </c>
      <c r="E46" s="18">
        <f t="shared" si="5"/>
        <v>4.3000000000000007</v>
      </c>
      <c r="F46" s="2">
        <f t="shared" si="6"/>
        <v>0.38121546961325969</v>
      </c>
      <c r="G46" s="3">
        <f t="shared" si="9"/>
        <v>7.9189686924493574E-2</v>
      </c>
      <c r="H46" s="3">
        <f t="shared" si="0"/>
        <v>-0.38121546961325969</v>
      </c>
      <c r="I46" s="3">
        <f t="shared" si="1"/>
        <v>0.19060773464425734</v>
      </c>
      <c r="J46" s="3">
        <f t="shared" si="2"/>
        <v>-0.19060773496900235</v>
      </c>
      <c r="K46" s="3">
        <f t="shared" si="7"/>
        <v>8.6536926900235289E-5</v>
      </c>
      <c r="L46" s="4">
        <f t="shared" si="8"/>
        <v>9.9372014684688104</v>
      </c>
      <c r="M46" s="4">
        <v>9.9372014684688104</v>
      </c>
    </row>
    <row r="47" spans="3:13">
      <c r="C47" s="6">
        <f t="shared" si="3"/>
        <v>4.4000000000000004</v>
      </c>
      <c r="D47" s="6">
        <f t="shared" si="4"/>
        <v>54.4</v>
      </c>
      <c r="E47" s="18">
        <f t="shared" si="5"/>
        <v>4.4000000000000004</v>
      </c>
      <c r="F47" s="2">
        <f t="shared" si="6"/>
        <v>0.37867647058823534</v>
      </c>
      <c r="G47" s="3">
        <f t="shared" si="9"/>
        <v>8.0882352941176475E-2</v>
      </c>
      <c r="H47" s="3">
        <f t="shared" si="0"/>
        <v>-0.37867647058823534</v>
      </c>
      <c r="I47" s="3">
        <f t="shared" si="1"/>
        <v>0.18933823513500225</v>
      </c>
      <c r="J47" s="3">
        <f t="shared" si="2"/>
        <v>-0.18933823545323308</v>
      </c>
      <c r="K47" s="3">
        <f t="shared" si="7"/>
        <v>8.4166412605495011E-5</v>
      </c>
      <c r="L47" s="4">
        <f t="shared" si="8"/>
        <v>9.9251388167940497</v>
      </c>
      <c r="M47" s="4">
        <v>9.9251388167940497</v>
      </c>
    </row>
    <row r="48" spans="3:13">
      <c r="C48" s="6">
        <f t="shared" si="3"/>
        <v>4.5</v>
      </c>
      <c r="D48" s="6">
        <f t="shared" si="4"/>
        <v>54.5</v>
      </c>
      <c r="E48" s="18">
        <f t="shared" si="5"/>
        <v>4.5</v>
      </c>
      <c r="F48" s="2">
        <f t="shared" si="6"/>
        <v>0.37614678899082571</v>
      </c>
      <c r="G48" s="3">
        <f t="shared" si="9"/>
        <v>8.2568807339449546E-2</v>
      </c>
      <c r="H48" s="3">
        <f t="shared" si="0"/>
        <v>-0.37614678899082571</v>
      </c>
      <c r="I48" s="3">
        <f t="shared" si="1"/>
        <v>0.18807339433958628</v>
      </c>
      <c r="J48" s="3">
        <f t="shared" si="2"/>
        <v>-0.18807339465123943</v>
      </c>
      <c r="K48" s="3">
        <f t="shared" si="7"/>
        <v>8.1900907192532235E-5</v>
      </c>
      <c r="L48" s="4">
        <f t="shared" si="8"/>
        <v>9.9132887123407443</v>
      </c>
      <c r="M48" s="4">
        <v>9.9132887123407443</v>
      </c>
    </row>
    <row r="49" spans="3:13">
      <c r="C49" s="6">
        <f t="shared" si="3"/>
        <v>4.5999999999999996</v>
      </c>
      <c r="D49" s="6">
        <f t="shared" si="4"/>
        <v>54.6</v>
      </c>
      <c r="E49" s="18">
        <f t="shared" si="5"/>
        <v>4.5999999999999996</v>
      </c>
      <c r="F49" s="2">
        <f t="shared" si="6"/>
        <v>0.37362637362637358</v>
      </c>
      <c r="G49" s="3">
        <f t="shared" si="9"/>
        <v>8.4249084249084241E-2</v>
      </c>
      <c r="H49" s="3">
        <f t="shared" si="0"/>
        <v>-0.37362637362637358</v>
      </c>
      <c r="I49" s="3">
        <f t="shared" si="1"/>
        <v>0.18681318666068134</v>
      </c>
      <c r="J49" s="3">
        <f t="shared" si="2"/>
        <v>-0.18681318696569224</v>
      </c>
      <c r="K49" s="3">
        <f t="shared" si="7"/>
        <v>7.973359158585519E-5</v>
      </c>
      <c r="L49" s="4">
        <f t="shared" si="8"/>
        <v>9.9016413272538628</v>
      </c>
      <c r="M49" s="4">
        <v>9.9016413272538628</v>
      </c>
    </row>
    <row r="50" spans="3:13">
      <c r="C50" s="6">
        <f t="shared" si="3"/>
        <v>4.6999999999999993</v>
      </c>
      <c r="D50" s="6">
        <f t="shared" si="4"/>
        <v>54.7</v>
      </c>
      <c r="E50" s="18">
        <f t="shared" si="5"/>
        <v>4.6999999999999993</v>
      </c>
      <c r="F50" s="2">
        <f t="shared" si="6"/>
        <v>0.37111517367458868</v>
      </c>
      <c r="G50" s="3">
        <f t="shared" si="9"/>
        <v>8.5923217550274211E-2</v>
      </c>
      <c r="H50" s="3">
        <f t="shared" si="0"/>
        <v>-0.37111517367458868</v>
      </c>
      <c r="I50" s="3">
        <f t="shared" si="1"/>
        <v>0.18555758668814273</v>
      </c>
      <c r="J50" s="3">
        <f t="shared" si="2"/>
        <v>-0.18555758698644595</v>
      </c>
      <c r="K50" s="3">
        <f t="shared" si="7"/>
        <v>7.7658224035256906E-5</v>
      </c>
      <c r="L50" s="4">
        <f t="shared" si="8"/>
        <v>9.8901874544496984</v>
      </c>
      <c r="M50" s="4">
        <v>9.8901874544496984</v>
      </c>
    </row>
    <row r="51" spans="3:13">
      <c r="C51" s="6">
        <f t="shared" si="3"/>
        <v>4.7999999999999989</v>
      </c>
      <c r="D51" s="6">
        <f t="shared" si="4"/>
        <v>54.8</v>
      </c>
      <c r="E51" s="18">
        <f t="shared" si="5"/>
        <v>4.7999999999999989</v>
      </c>
      <c r="F51" s="2">
        <f t="shared" si="6"/>
        <v>0.36861313868613144</v>
      </c>
      <c r="G51" s="3">
        <f t="shared" si="9"/>
        <v>8.7591240875912399E-2</v>
      </c>
      <c r="H51" s="3">
        <f t="shared" si="0"/>
        <v>-0.36861313868613144</v>
      </c>
      <c r="I51" s="3">
        <f t="shared" si="1"/>
        <v>0.18430656919730115</v>
      </c>
      <c r="J51" s="3">
        <f t="shared" si="2"/>
        <v>-0.18430656948883029</v>
      </c>
      <c r="K51" s="3">
        <f t="shared" si="7"/>
        <v>7.5669080343017392E-5</v>
      </c>
      <c r="L51" s="4">
        <f t="shared" si="8"/>
        <v>9.8789184557281082</v>
      </c>
      <c r="M51" s="4">
        <v>9.8789184557281082</v>
      </c>
    </row>
    <row r="52" spans="3:13">
      <c r="C52" s="6">
        <f t="shared" si="3"/>
        <v>4.8999999999999986</v>
      </c>
      <c r="D52" s="6">
        <f t="shared" si="4"/>
        <v>54.9</v>
      </c>
      <c r="E52" s="18">
        <f t="shared" si="5"/>
        <v>4.8999999999999986</v>
      </c>
      <c r="F52" s="2">
        <f t="shared" si="6"/>
        <v>0.36612021857923499</v>
      </c>
      <c r="G52" s="3">
        <f t="shared" si="9"/>
        <v>8.9253187613843321E-2</v>
      </c>
      <c r="H52" s="3">
        <f t="shared" si="0"/>
        <v>-0.36612021857923499</v>
      </c>
      <c r="I52" s="3">
        <f t="shared" si="1"/>
        <v>0.18306010914727366</v>
      </c>
      <c r="J52" s="3">
        <f t="shared" si="2"/>
        <v>-0.18306010943196133</v>
      </c>
      <c r="K52" s="3">
        <f t="shared" si="7"/>
        <v>7.3760901359798403E-5</v>
      </c>
      <c r="L52" s="4">
        <f t="shared" si="8"/>
        <v>9.8678262151658949</v>
      </c>
      <c r="M52" s="4">
        <v>9.8678262151658949</v>
      </c>
    </row>
    <row r="53" spans="3:13">
      <c r="C53" s="6">
        <f t="shared" si="3"/>
        <v>4.9999999999999982</v>
      </c>
      <c r="D53" s="6">
        <f t="shared" si="4"/>
        <v>55</v>
      </c>
      <c r="E53" s="18">
        <f t="shared" si="5"/>
        <v>4.9999999999999982</v>
      </c>
      <c r="F53" s="2">
        <f t="shared" si="6"/>
        <v>0.36363636363636365</v>
      </c>
      <c r="G53" s="3">
        <f t="shared" si="9"/>
        <v>9.090909090909087E-2</v>
      </c>
      <c r="H53" s="3">
        <f t="shared" si="0"/>
        <v>-0.36363636363636365</v>
      </c>
      <c r="I53" s="3">
        <f t="shared" si="1"/>
        <v>0.18181818167929295</v>
      </c>
      <c r="J53" s="3">
        <f t="shared" si="2"/>
        <v>-0.1818181819570707</v>
      </c>
      <c r="K53" s="3">
        <f t="shared" si="7"/>
        <v>7.1928846739413577E-5</v>
      </c>
      <c r="L53" s="4">
        <f t="shared" si="8"/>
        <v>9.8569030971598988</v>
      </c>
      <c r="M53" s="4">
        <v>9.8569030971598988</v>
      </c>
    </row>
    <row r="54" spans="3:13">
      <c r="C54" s="6">
        <f t="shared" si="3"/>
        <v>5.0999999999999979</v>
      </c>
      <c r="D54" s="6">
        <f t="shared" si="4"/>
        <v>55.099999999999994</v>
      </c>
      <c r="E54" s="18">
        <f t="shared" si="5"/>
        <v>5.0999999999999979</v>
      </c>
      <c r="F54" s="2">
        <f t="shared" si="6"/>
        <v>0.36116152450090749</v>
      </c>
      <c r="G54" s="3">
        <f t="shared" si="9"/>
        <v>9.2558983666061675E-2</v>
      </c>
      <c r="H54" s="3">
        <f t="shared" si="0"/>
        <v>-0.36116152450090749</v>
      </c>
      <c r="I54" s="3">
        <f t="shared" si="1"/>
        <v>0.18058076211505453</v>
      </c>
      <c r="J54" s="3">
        <f t="shared" si="2"/>
        <v>-0.18058076238585297</v>
      </c>
      <c r="K54" s="3">
        <f t="shared" si="7"/>
        <v>7.0168454099753252E-5</v>
      </c>
      <c r="L54" s="4">
        <f t="shared" si="8"/>
        <v>9.8461419085746709</v>
      </c>
      <c r="M54" s="4">
        <v>9.8461419085746709</v>
      </c>
    </row>
    <row r="55" spans="3:13">
      <c r="C55" s="6">
        <f t="shared" si="3"/>
        <v>5.1999999999999975</v>
      </c>
      <c r="D55" s="6">
        <f t="shared" si="4"/>
        <v>55.199999999999996</v>
      </c>
      <c r="E55" s="18">
        <f t="shared" si="5"/>
        <v>5.1999999999999975</v>
      </c>
      <c r="F55" s="2">
        <f t="shared" si="6"/>
        <v>0.35869565217391314</v>
      </c>
      <c r="G55" s="3">
        <f t="shared" si="9"/>
        <v>9.4202898550724598E-2</v>
      </c>
      <c r="H55" s="3">
        <f t="shared" si="0"/>
        <v>-0.35869565217391314</v>
      </c>
      <c r="I55" s="3">
        <f t="shared" si="1"/>
        <v>0.17934782595508228</v>
      </c>
      <c r="J55" s="3">
        <f t="shared" si="2"/>
        <v>-0.17934782621883086</v>
      </c>
      <c r="K55" s="3">
        <f t="shared" si="7"/>
        <v>6.8475602867122676E-5</v>
      </c>
      <c r="L55" s="4">
        <f t="shared" si="8"/>
        <v>9.8355358645216491</v>
      </c>
      <c r="M55" s="4">
        <v>9.8355358645216491</v>
      </c>
    </row>
    <row r="56" spans="3:13">
      <c r="C56" s="6">
        <f t="shared" si="3"/>
        <v>5.2999999999999972</v>
      </c>
      <c r="D56" s="6">
        <f t="shared" si="4"/>
        <v>55.3</v>
      </c>
      <c r="E56" s="18">
        <f t="shared" si="5"/>
        <v>5.2999999999999972</v>
      </c>
      <c r="F56" s="2">
        <f t="shared" si="6"/>
        <v>0.35623869801084995</v>
      </c>
      <c r="G56" s="3">
        <f t="shared" si="9"/>
        <v>9.5840867992766685E-2</v>
      </c>
      <c r="H56" s="3">
        <f t="shared" si="0"/>
        <v>-0.35623869801084995</v>
      </c>
      <c r="I56" s="3">
        <f t="shared" si="1"/>
        <v>0.17811934887711139</v>
      </c>
      <c r="J56" s="3">
        <f t="shared" si="2"/>
        <v>-0.17811934913373856</v>
      </c>
      <c r="K56" s="3">
        <f t="shared" si="7"/>
        <v>6.6846482189818202E-5</v>
      </c>
      <c r="L56" s="4">
        <f t="shared" si="8"/>
        <v>9.8250785573609178</v>
      </c>
      <c r="M56" s="4">
        <v>9.8250785573609178</v>
      </c>
    </row>
    <row r="57" spans="3:13">
      <c r="C57" s="6">
        <f t="shared" si="3"/>
        <v>5.3999999999999968</v>
      </c>
      <c r="D57" s="6">
        <f t="shared" si="4"/>
        <v>55.4</v>
      </c>
      <c r="E57" s="18">
        <f t="shared" si="5"/>
        <v>5.3999999999999968</v>
      </c>
      <c r="F57" s="2">
        <f t="shared" si="6"/>
        <v>0.35379061371841158</v>
      </c>
      <c r="G57" s="3">
        <f t="shared" si="9"/>
        <v>9.7472924187725574E-2</v>
      </c>
      <c r="H57" s="3">
        <f t="shared" si="0"/>
        <v>-0.35379061371841158</v>
      </c>
      <c r="I57" s="3">
        <f t="shared" si="1"/>
        <v>0.17689530673448925</v>
      </c>
      <c r="J57" s="3">
        <f t="shared" si="2"/>
        <v>-0.17689530698392233</v>
      </c>
      <c r="K57" s="3">
        <f t="shared" si="7"/>
        <v>6.5277562396728883E-5</v>
      </c>
      <c r="L57" s="4">
        <f t="shared" si="8"/>
        <v>9.8147639285672597</v>
      </c>
      <c r="M57" s="4">
        <v>9.8147639285672597</v>
      </c>
    </row>
    <row r="58" spans="3:13">
      <c r="C58" s="6">
        <f t="shared" si="3"/>
        <v>5.4999999999999964</v>
      </c>
      <c r="D58" s="6">
        <f t="shared" si="4"/>
        <v>55.5</v>
      </c>
      <c r="E58" s="18">
        <f t="shared" si="5"/>
        <v>5.4999999999999964</v>
      </c>
      <c r="F58" s="2">
        <f t="shared" si="6"/>
        <v>0.35135135135135143</v>
      </c>
      <c r="G58" s="3">
        <f t="shared" si="9"/>
        <v>9.9099099099099031E-2</v>
      </c>
      <c r="H58" s="3">
        <f t="shared" si="0"/>
        <v>-0.35135135135135143</v>
      </c>
      <c r="I58" s="3">
        <f t="shared" si="1"/>
        <v>0.1756756755545931</v>
      </c>
      <c r="J58" s="3">
        <f t="shared" si="2"/>
        <v>-0.17567567579675833</v>
      </c>
      <c r="K58" s="3">
        <f t="shared" si="7"/>
        <v>6.3765569552683143E-5</v>
      </c>
      <c r="L58" s="4">
        <f t="shared" si="8"/>
        <v>9.8045862431490143</v>
      </c>
      <c r="M58" s="4">
        <v>9.8045862431490143</v>
      </c>
    </row>
    <row r="59" spans="3:13">
      <c r="C59" s="6">
        <f t="shared" si="3"/>
        <v>5.5999999999999961</v>
      </c>
      <c r="D59" s="6">
        <f t="shared" si="4"/>
        <v>55.599999999999994</v>
      </c>
      <c r="E59" s="18">
        <f t="shared" si="5"/>
        <v>5.5999999999999961</v>
      </c>
      <c r="F59" s="2">
        <f t="shared" si="6"/>
        <v>0.34892086330935268</v>
      </c>
      <c r="G59" s="3">
        <f t="shared" si="9"/>
        <v>0.1007194244604316</v>
      </c>
      <c r="H59" s="3">
        <f t="shared" si="0"/>
        <v>-0.34892086330935268</v>
      </c>
      <c r="I59" s="3">
        <f t="shared" si="1"/>
        <v>0.17446043153726512</v>
      </c>
      <c r="J59" s="3">
        <f t="shared" si="2"/>
        <v>-0.17446043177208756</v>
      </c>
      <c r="K59" s="3">
        <f t="shared" si="7"/>
        <v>6.2307462725758045E-5</v>
      </c>
      <c r="L59" s="4">
        <f t="shared" si="8"/>
        <v>9.7945400663464284</v>
      </c>
      <c r="M59" s="4">
        <v>9.7945400663464284</v>
      </c>
    </row>
    <row r="60" spans="3:13">
      <c r="C60" s="6">
        <f t="shared" si="3"/>
        <v>5.6999999999999957</v>
      </c>
      <c r="D60" s="6">
        <f t="shared" si="4"/>
        <v>55.699999999999996</v>
      </c>
      <c r="E60" s="18">
        <f t="shared" si="5"/>
        <v>5.6999999999999957</v>
      </c>
      <c r="F60" s="2">
        <f t="shared" si="6"/>
        <v>0.34649910233393189</v>
      </c>
      <c r="G60" s="3">
        <f t="shared" si="9"/>
        <v>0.10233393177737875</v>
      </c>
      <c r="H60" s="3">
        <f t="shared" si="0"/>
        <v>-0.34649910233393189</v>
      </c>
      <c r="I60" s="3">
        <f t="shared" si="1"/>
        <v>0.17324955105326417</v>
      </c>
      <c r="J60" s="3">
        <f t="shared" si="2"/>
        <v>-0.17324955128066771</v>
      </c>
      <c r="K60" s="3">
        <f t="shared" si="7"/>
        <v>6.0900413635447959E-5</v>
      </c>
      <c r="L60" s="4">
        <f t="shared" si="8"/>
        <v>9.7846202423698614</v>
      </c>
      <c r="M60" s="4">
        <v>9.7846202423698614</v>
      </c>
    </row>
    <row r="61" spans="3:13">
      <c r="C61" s="6">
        <f t="shared" si="3"/>
        <v>5.7999999999999954</v>
      </c>
      <c r="D61" s="6">
        <f t="shared" si="4"/>
        <v>55.8</v>
      </c>
      <c r="E61" s="18">
        <f t="shared" si="5"/>
        <v>5.7999999999999954</v>
      </c>
      <c r="F61" s="2">
        <f t="shared" si="6"/>
        <v>0.34408602150537643</v>
      </c>
      <c r="G61" s="3">
        <f t="shared" si="9"/>
        <v>0.10394265232974903</v>
      </c>
      <c r="H61" s="3">
        <f t="shared" si="0"/>
        <v>-0.34408602150537643</v>
      </c>
      <c r="I61" s="3">
        <f t="shared" si="1"/>
        <v>0.17204301064273453</v>
      </c>
      <c r="J61" s="3">
        <f t="shared" si="2"/>
        <v>-0.1720430108626419</v>
      </c>
      <c r="K61" s="3">
        <f t="shared" si="7"/>
        <v>5.9541788396032247E-5</v>
      </c>
      <c r="L61" s="4">
        <f t="shared" si="8"/>
        <v>9.774821874967472</v>
      </c>
      <c r="M61" s="4">
        <v>9.774821874967472</v>
      </c>
    </row>
    <row r="62" spans="3:13">
      <c r="C62" s="6">
        <f t="shared" si="3"/>
        <v>5.899999999999995</v>
      </c>
      <c r="D62" s="6">
        <f t="shared" si="4"/>
        <v>55.899999999999991</v>
      </c>
      <c r="E62" s="18">
        <f t="shared" si="5"/>
        <v>5.899999999999995</v>
      </c>
      <c r="F62" s="2">
        <f t="shared" si="6"/>
        <v>0.3416815742397139</v>
      </c>
      <c r="G62" s="3">
        <f t="shared" si="9"/>
        <v>0.10554561717352408</v>
      </c>
      <c r="H62" s="3">
        <f t="shared" si="0"/>
        <v>-0.3416815742397139</v>
      </c>
      <c r="I62" s="3">
        <f t="shared" si="1"/>
        <v>0.17084078701369057</v>
      </c>
      <c r="J62" s="3">
        <f t="shared" si="2"/>
        <v>-0.17084078722602333</v>
      </c>
      <c r="K62" s="3">
        <f t="shared" si="7"/>
        <v>5.8229131107749577E-5</v>
      </c>
      <c r="L62" s="4">
        <f t="shared" si="8"/>
        <v>9.7651403096353278</v>
      </c>
      <c r="M62" s="4">
        <v>9.7651403096353278</v>
      </c>
    </row>
    <row r="63" spans="3:13">
      <c r="C63" s="6">
        <f t="shared" si="3"/>
        <v>5.9999999999999947</v>
      </c>
      <c r="D63" s="6">
        <f t="shared" si="4"/>
        <v>55.999999999999993</v>
      </c>
      <c r="E63" s="18">
        <f t="shared" si="5"/>
        <v>5.9999999999999947</v>
      </c>
      <c r="F63" s="2">
        <f t="shared" si="6"/>
        <v>0.33928571428571447</v>
      </c>
      <c r="G63" s="3">
        <f t="shared" si="9"/>
        <v>0.10714285714285707</v>
      </c>
      <c r="H63" s="3">
        <f t="shared" si="0"/>
        <v>-0.33928571428571447</v>
      </c>
      <c r="I63" s="3">
        <f t="shared" si="1"/>
        <v>0.16964285704051804</v>
      </c>
      <c r="J63" s="3">
        <f t="shared" si="2"/>
        <v>-0.16964285724519643</v>
      </c>
      <c r="K63" s="3">
        <f t="shared" si="7"/>
        <v>5.6960149081505818E-5</v>
      </c>
      <c r="L63" s="4">
        <f t="shared" si="8"/>
        <v>9.7555711173070065</v>
      </c>
      <c r="M63" s="4">
        <v>9.7555711173070065</v>
      </c>
    </row>
    <row r="64" spans="3:13">
      <c r="C64" s="6">
        <f t="shared" si="3"/>
        <v>6.0999999999999943</v>
      </c>
      <c r="D64" s="6">
        <f t="shared" si="4"/>
        <v>56.099999999999994</v>
      </c>
      <c r="E64" s="18">
        <f t="shared" si="5"/>
        <v>6.0999999999999943</v>
      </c>
      <c r="F64" s="2">
        <f t="shared" si="6"/>
        <v>0.33689839572192526</v>
      </c>
      <c r="G64" s="3">
        <f t="shared" si="9"/>
        <v>0.10873440285204983</v>
      </c>
      <c r="H64" s="3">
        <f t="shared" si="0"/>
        <v>-0.33689839572192526</v>
      </c>
      <c r="I64" s="3">
        <f t="shared" si="1"/>
        <v>0.16844919776249115</v>
      </c>
      <c r="J64" s="3">
        <f t="shared" si="2"/>
        <v>-0.16844919795943411</v>
      </c>
      <c r="K64" s="3">
        <f t="shared" si="7"/>
        <v>5.5732699510521733E-5</v>
      </c>
      <c r="L64" s="4">
        <f t="shared" si="8"/>
        <v>9.7461100793764892</v>
      </c>
      <c r="M64" s="4">
        <v>9.7461100793764892</v>
      </c>
    </row>
    <row r="65" spans="3:13">
      <c r="C65" s="6">
        <f t="shared" si="3"/>
        <v>6.199999999999994</v>
      </c>
      <c r="D65" s="6">
        <f t="shared" si="4"/>
        <v>56.199999999999996</v>
      </c>
      <c r="E65" s="18">
        <f t="shared" si="5"/>
        <v>6.199999999999994</v>
      </c>
      <c r="F65" s="2">
        <f t="shared" si="6"/>
        <v>0.33451957295373674</v>
      </c>
      <c r="G65" s="3">
        <f t="shared" si="9"/>
        <v>0.11032028469750879</v>
      </c>
      <c r="H65" s="3">
        <f t="shared" si="0"/>
        <v>-0.33451957295373674</v>
      </c>
      <c r="I65" s="3">
        <f t="shared" si="1"/>
        <v>0.16725978638230574</v>
      </c>
      <c r="J65" s="3">
        <f t="shared" si="2"/>
        <v>-0.16725978657143101</v>
      </c>
      <c r="K65" s="3">
        <f t="shared" si="7"/>
        <v>5.4544777426272784E-5</v>
      </c>
      <c r="L65" s="4">
        <f t="shared" si="8"/>
        <v>9.7367531739246775</v>
      </c>
      <c r="M65" s="4">
        <v>9.7367531739246775</v>
      </c>
    </row>
    <row r="66" spans="3:13">
      <c r="C66" s="6">
        <f t="shared" si="3"/>
        <v>6.2999999999999936</v>
      </c>
      <c r="D66" s="6">
        <f t="shared" si="4"/>
        <v>56.3</v>
      </c>
      <c r="E66" s="18">
        <f t="shared" si="5"/>
        <v>6.2999999999999936</v>
      </c>
      <c r="F66" s="2">
        <f t="shared" si="6"/>
        <v>0.33214920071047971</v>
      </c>
      <c r="G66" s="3">
        <f t="shared" si="9"/>
        <v>0.11190053285968017</v>
      </c>
      <c r="H66" s="3">
        <f t="shared" si="0"/>
        <v>-0.33214920071047971</v>
      </c>
      <c r="I66" s="3">
        <f t="shared" si="1"/>
        <v>0.16607460026462786</v>
      </c>
      <c r="J66" s="3">
        <f t="shared" si="2"/>
        <v>-0.16607460044585184</v>
      </c>
      <c r="K66" s="3">
        <f t="shared" si="7"/>
        <v>5.339450479697333E-5</v>
      </c>
      <c r="L66" s="4">
        <f t="shared" si="8"/>
        <v>9.7274965630368939</v>
      </c>
      <c r="M66" s="4">
        <v>9.7274965630368939</v>
      </c>
    </row>
    <row r="67" spans="3:13">
      <c r="C67" s="6">
        <f t="shared" si="3"/>
        <v>6.3999999999999932</v>
      </c>
      <c r="D67" s="6">
        <f t="shared" si="4"/>
        <v>56.399999999999991</v>
      </c>
      <c r="E67" s="18">
        <f t="shared" ref="E67:E130" si="10">$A$10*$C67</f>
        <v>6.3999999999999932</v>
      </c>
      <c r="F67" s="2">
        <f t="shared" si="6"/>
        <v>0.32978723404255339</v>
      </c>
      <c r="G67" s="3">
        <f t="shared" ref="G67:G130" si="11">IF(($A$4*$A$6-$E67)&gt;0,($E67+$A$14*$A$4)/$D67,($A$14*$A$4+$A$6*$A$4)/$D67)</f>
        <v>0.11347517730496444</v>
      </c>
      <c r="H67" s="3">
        <f t="shared" ref="H67:H130" si="12">($E67-$A$4*$A$6)/$D67</f>
        <v>-0.32978723404255339</v>
      </c>
      <c r="I67" s="3">
        <f t="shared" ref="I67:I130" si="13">0.5*(SQRT(($A$16+$H67)^2+4*$A$16*$G67))</f>
        <v>0.16489361693465782</v>
      </c>
      <c r="J67" s="3">
        <f t="shared" ref="J67:J108" si="14">$H67+$I67</f>
        <v>-0.16489361710789557</v>
      </c>
      <c r="K67" s="3">
        <f t="shared" ref="K67:K130" si="15">0.5*(SQRT(($A$8+$G67)^2+4*$A$8*$F67)-($A$8+$G67))</f>
        <v>5.2280120643795336E-5</v>
      </c>
      <c r="L67" s="4">
        <f t="shared" si="8"/>
        <v>9.7183365811057936</v>
      </c>
      <c r="M67" s="4">
        <v>9.7183365811057936</v>
      </c>
    </row>
    <row r="68" spans="3:13">
      <c r="C68" s="6">
        <f t="shared" ref="C68:C131" si="16">C67+$A$18</f>
        <v>6.4999999999999929</v>
      </c>
      <c r="D68" s="6">
        <f t="shared" ref="D68:D131" si="17">$A$4+$C68</f>
        <v>56.499999999999993</v>
      </c>
      <c r="E68" s="18">
        <f t="shared" si="10"/>
        <v>6.4999999999999929</v>
      </c>
      <c r="F68" s="2">
        <f t="shared" ref="F68:F131" si="18">($A$4*$A$6-$E68)/$D68</f>
        <v>0.32743362831858425</v>
      </c>
      <c r="G68" s="3">
        <f t="shared" si="11"/>
        <v>0.11504424778761051</v>
      </c>
      <c r="H68" s="3">
        <f t="shared" si="12"/>
        <v>-0.32743362831858425</v>
      </c>
      <c r="I68" s="3">
        <f t="shared" si="13"/>
        <v>0.16371681407670954</v>
      </c>
      <c r="J68" s="3">
        <f t="shared" si="14"/>
        <v>-0.1637168142418747</v>
      </c>
      <c r="K68" s="3">
        <f t="shared" si="15"/>
        <v>5.1199972066158506E-5</v>
      </c>
      <c r="L68" s="4">
        <f t="shared" ref="L68:L131" si="19">IF($J68&gt;0,-LOG($J68),14+LOG($K68))</f>
        <v>9.7092697240321488</v>
      </c>
      <c r="M68" s="4">
        <v>9.7092697240321488</v>
      </c>
    </row>
    <row r="69" spans="3:13">
      <c r="C69" s="6">
        <f t="shared" si="16"/>
        <v>6.5999999999999925</v>
      </c>
      <c r="D69" s="6">
        <f t="shared" si="17"/>
        <v>56.599999999999994</v>
      </c>
      <c r="E69" s="18">
        <f t="shared" si="10"/>
        <v>6.5999999999999925</v>
      </c>
      <c r="F69" s="2">
        <f t="shared" si="18"/>
        <v>0.32508833922261499</v>
      </c>
      <c r="G69" s="3">
        <f t="shared" si="11"/>
        <v>0.11660777385158999</v>
      </c>
      <c r="H69" s="3">
        <f t="shared" si="12"/>
        <v>-0.32508833922261499</v>
      </c>
      <c r="I69" s="3">
        <f t="shared" si="13"/>
        <v>0.16254416953280509</v>
      </c>
      <c r="J69" s="3">
        <f t="shared" si="14"/>
        <v>-0.16254416968980989</v>
      </c>
      <c r="K69" s="3">
        <f t="shared" si="15"/>
        <v>5.0152506079696735E-5</v>
      </c>
      <c r="L69" s="4">
        <f t="shared" si="19"/>
        <v>9.7002926392385973</v>
      </c>
      <c r="M69" s="4">
        <v>9.7002926392385973</v>
      </c>
    </row>
    <row r="70" spans="3:13">
      <c r="C70" s="6">
        <f t="shared" si="16"/>
        <v>6.6999999999999922</v>
      </c>
      <c r="D70" s="6">
        <f t="shared" si="17"/>
        <v>56.699999999999989</v>
      </c>
      <c r="E70" s="18">
        <f t="shared" si="10"/>
        <v>6.6999999999999922</v>
      </c>
      <c r="F70" s="2">
        <f t="shared" si="18"/>
        <v>0.32275132275132296</v>
      </c>
      <c r="G70" s="3">
        <f t="shared" si="11"/>
        <v>0.11816578483245138</v>
      </c>
      <c r="H70" s="3">
        <f t="shared" si="12"/>
        <v>-0.32275132275132296</v>
      </c>
      <c r="I70" s="3">
        <f t="shared" si="13"/>
        <v>0.16137566130128383</v>
      </c>
      <c r="J70" s="3">
        <f t="shared" si="14"/>
        <v>-0.16137566145003912</v>
      </c>
      <c r="K70" s="3">
        <f t="shared" si="15"/>
        <v>4.913626218262801E-5</v>
      </c>
      <c r="L70" s="4">
        <f t="shared" si="19"/>
        <v>9.6914021164256958</v>
      </c>
      <c r="M70" s="4">
        <v>9.6914021164256958</v>
      </c>
    </row>
    <row r="71" spans="3:13">
      <c r="C71" s="6">
        <f t="shared" si="16"/>
        <v>6.7999999999999918</v>
      </c>
      <c r="D71" s="6">
        <f t="shared" si="17"/>
        <v>56.79999999999999</v>
      </c>
      <c r="E71" s="18">
        <f t="shared" si="10"/>
        <v>6.7999999999999918</v>
      </c>
      <c r="F71" s="2">
        <f t="shared" si="18"/>
        <v>0.32042253521126784</v>
      </c>
      <c r="G71" s="3">
        <f t="shared" si="11"/>
        <v>0.11971830985915481</v>
      </c>
      <c r="H71" s="3">
        <f t="shared" si="12"/>
        <v>-0.32042253521126784</v>
      </c>
      <c r="I71" s="3">
        <f t="shared" si="13"/>
        <v>0.16021126753542636</v>
      </c>
      <c r="J71" s="3">
        <f t="shared" si="14"/>
        <v>-0.16021126767584148</v>
      </c>
      <c r="K71" s="3">
        <f t="shared" si="15"/>
        <v>4.8149865575691786E-5</v>
      </c>
      <c r="L71" s="4">
        <f t="shared" si="19"/>
        <v>9.6825950790032991</v>
      </c>
      <c r="M71" s="4">
        <v>9.6825950790032991</v>
      </c>
    </row>
    <row r="72" spans="3:13">
      <c r="C72" s="6">
        <f t="shared" si="16"/>
        <v>6.8999999999999915</v>
      </c>
      <c r="D72" s="6">
        <f t="shared" si="17"/>
        <v>56.899999999999991</v>
      </c>
      <c r="E72" s="18">
        <f t="shared" si="10"/>
        <v>6.8999999999999915</v>
      </c>
      <c r="F72" s="2">
        <f t="shared" si="18"/>
        <v>0.31810193321616892</v>
      </c>
      <c r="G72" s="3">
        <f t="shared" si="11"/>
        <v>0.1212653778558874</v>
      </c>
      <c r="H72" s="3">
        <f t="shared" si="12"/>
        <v>-0.31810193321616892</v>
      </c>
      <c r="I72" s="3">
        <f t="shared" si="13"/>
        <v>0.15905096654209305</v>
      </c>
      <c r="J72" s="3">
        <f t="shared" si="14"/>
        <v>-0.15905096667407587</v>
      </c>
      <c r="K72" s="3">
        <f t="shared" si="15"/>
        <v>4.7192020969678838E-5</v>
      </c>
      <c r="L72" s="4">
        <f t="shared" si="19"/>
        <v>9.6738685761390073</v>
      </c>
      <c r="M72" s="4">
        <v>9.6738685761390073</v>
      </c>
    </row>
    <row r="73" spans="3:13">
      <c r="C73" s="6">
        <f t="shared" si="16"/>
        <v>6.9999999999999911</v>
      </c>
      <c r="D73" s="6">
        <f t="shared" si="17"/>
        <v>56.999999999999993</v>
      </c>
      <c r="E73" s="18">
        <f t="shared" si="10"/>
        <v>6.9999999999999911</v>
      </c>
      <c r="F73" s="2">
        <f t="shared" si="18"/>
        <v>0.31578947368421068</v>
      </c>
      <c r="G73" s="3">
        <f t="shared" si="11"/>
        <v>0.1228070175438595</v>
      </c>
      <c r="H73" s="3">
        <f t="shared" si="12"/>
        <v>-0.31578947368421068</v>
      </c>
      <c r="I73" s="3">
        <f t="shared" si="13"/>
        <v>0.15789473678037694</v>
      </c>
      <c r="J73" s="3">
        <f t="shared" si="14"/>
        <v>-0.15789473690383374</v>
      </c>
      <c r="K73" s="3">
        <f t="shared" si="15"/>
        <v>4.6261506921940754E-5</v>
      </c>
      <c r="L73" s="4">
        <f t="shared" si="19"/>
        <v>9.6652197753698452</v>
      </c>
      <c r="M73" s="4">
        <v>9.6652197753698452</v>
      </c>
    </row>
    <row r="74" spans="3:13">
      <c r="C74" s="6">
        <f t="shared" si="16"/>
        <v>7.0999999999999908</v>
      </c>
      <c r="D74" s="6">
        <f t="shared" si="17"/>
        <v>57.099999999999994</v>
      </c>
      <c r="E74" s="18">
        <f t="shared" si="10"/>
        <v>7.0999999999999908</v>
      </c>
      <c r="F74" s="2">
        <f t="shared" si="18"/>
        <v>0.31348511383537675</v>
      </c>
      <c r="G74" s="3">
        <f t="shared" si="11"/>
        <v>0.12434325744308217</v>
      </c>
      <c r="H74" s="3">
        <f t="shared" si="12"/>
        <v>-0.31348511383537675</v>
      </c>
      <c r="I74" s="3">
        <f t="shared" si="13"/>
        <v>0.15674255686027064</v>
      </c>
      <c r="J74" s="3">
        <f t="shared" si="14"/>
        <v>-0.15674255697510611</v>
      </c>
      <c r="K74" s="3">
        <f t="shared" si="15"/>
        <v>4.535717065010797E-5</v>
      </c>
      <c r="L74" s="4">
        <f t="shared" si="19"/>
        <v>9.6566459557311983</v>
      </c>
      <c r="M74" s="4">
        <v>9.6566459557311983</v>
      </c>
    </row>
    <row r="75" spans="3:13">
      <c r="C75" s="6">
        <f t="shared" si="16"/>
        <v>7.1999999999999904</v>
      </c>
      <c r="D75" s="6">
        <f t="shared" si="17"/>
        <v>57.199999999999989</v>
      </c>
      <c r="E75" s="18">
        <f t="shared" si="10"/>
        <v>7.1999999999999904</v>
      </c>
      <c r="F75" s="2">
        <f t="shared" si="18"/>
        <v>0.31118881118881148</v>
      </c>
      <c r="G75" s="3">
        <f t="shared" si="11"/>
        <v>0.12587412587412572</v>
      </c>
      <c r="H75" s="3">
        <f t="shared" si="12"/>
        <v>-0.31118881118881148</v>
      </c>
      <c r="I75" s="3">
        <f t="shared" si="13"/>
        <v>0.15559440554134707</v>
      </c>
      <c r="J75" s="3">
        <f t="shared" si="14"/>
        <v>-0.15559440564746441</v>
      </c>
      <c r="K75" s="3">
        <f t="shared" si="15"/>
        <v>4.4477923276456388E-5</v>
      </c>
      <c r="L75" s="4">
        <f t="shared" si="19"/>
        <v>9.648144501356585</v>
      </c>
      <c r="M75" s="4">
        <v>9.648144501356585</v>
      </c>
    </row>
    <row r="76" spans="3:13">
      <c r="C76" s="6">
        <f t="shared" si="16"/>
        <v>7.2999999999999901</v>
      </c>
      <c r="D76" s="6">
        <f t="shared" si="17"/>
        <v>57.29999999999999</v>
      </c>
      <c r="E76" s="18">
        <f t="shared" si="10"/>
        <v>7.2999999999999901</v>
      </c>
      <c r="F76" s="2">
        <f t="shared" si="18"/>
        <v>0.30890052356020964</v>
      </c>
      <c r="G76" s="3">
        <f t="shared" si="11"/>
        <v>0.12739965095986022</v>
      </c>
      <c r="H76" s="3">
        <f t="shared" si="12"/>
        <v>-0.30890052356020964</v>
      </c>
      <c r="I76" s="3">
        <f t="shared" si="13"/>
        <v>0.15445026173145449</v>
      </c>
      <c r="J76" s="3">
        <f t="shared" si="14"/>
        <v>-0.15445026182875515</v>
      </c>
      <c r="K76" s="3">
        <f t="shared" si="15"/>
        <v>4.3622735462184314E-5</v>
      </c>
      <c r="L76" s="4">
        <f t="shared" si="19"/>
        <v>9.6397128955132771</v>
      </c>
      <c r="M76" s="4">
        <v>9.6397128955132771</v>
      </c>
    </row>
    <row r="77" spans="3:13">
      <c r="C77" s="6">
        <f t="shared" si="16"/>
        <v>7.3999999999999897</v>
      </c>
      <c r="D77" s="6">
        <f t="shared" si="17"/>
        <v>57.399999999999991</v>
      </c>
      <c r="E77" s="18">
        <f t="shared" si="10"/>
        <v>7.3999999999999897</v>
      </c>
      <c r="F77" s="2">
        <f t="shared" si="18"/>
        <v>0.30662020905923365</v>
      </c>
      <c r="G77" s="3">
        <f t="shared" si="11"/>
        <v>0.12891986062717753</v>
      </c>
      <c r="H77" s="3">
        <f t="shared" si="12"/>
        <v>-0.30662020905923365</v>
      </c>
      <c r="I77" s="3">
        <f t="shared" si="13"/>
        <v>0.1533101044854249</v>
      </c>
      <c r="J77" s="3">
        <f t="shared" si="14"/>
        <v>-0.15331010457380875</v>
      </c>
      <c r="K77" s="3">
        <f t="shared" si="15"/>
        <v>4.2790633394435007E-5</v>
      </c>
      <c r="L77" s="4">
        <f t="shared" si="19"/>
        <v>9.6313487150343438</v>
      </c>
      <c r="M77" s="4">
        <v>9.6313487150343438</v>
      </c>
    </row>
    <row r="78" spans="3:13">
      <c r="C78" s="6">
        <f t="shared" si="16"/>
        <v>7.4999999999999893</v>
      </c>
      <c r="D78" s="6">
        <f t="shared" si="17"/>
        <v>57.499999999999986</v>
      </c>
      <c r="E78" s="18">
        <f t="shared" si="10"/>
        <v>7.4999999999999893</v>
      </c>
      <c r="F78" s="2">
        <f t="shared" si="18"/>
        <v>0.30434782608695676</v>
      </c>
      <c r="G78" s="3">
        <f t="shared" si="11"/>
        <v>0.13043478260869551</v>
      </c>
      <c r="H78" s="3">
        <f t="shared" si="12"/>
        <v>-0.30434782608695676</v>
      </c>
      <c r="I78" s="3">
        <f t="shared" si="13"/>
        <v>0.15217391300379585</v>
      </c>
      <c r="J78" s="3">
        <f t="shared" si="14"/>
        <v>-0.15217391308316092</v>
      </c>
      <c r="K78" s="3">
        <f t="shared" si="15"/>
        <v>4.1980695093576936E-5</v>
      </c>
      <c r="L78" s="4">
        <f t="shared" si="19"/>
        <v>9.6230496251183624</v>
      </c>
      <c r="M78" s="4">
        <v>9.6230496251183624</v>
      </c>
    </row>
    <row r="79" spans="3:13">
      <c r="C79" s="6">
        <f t="shared" si="16"/>
        <v>7.599999999999989</v>
      </c>
      <c r="D79" s="6">
        <f t="shared" si="17"/>
        <v>57.599999999999987</v>
      </c>
      <c r="E79" s="18">
        <f t="shared" si="10"/>
        <v>7.599999999999989</v>
      </c>
      <c r="F79" s="2">
        <f t="shared" si="18"/>
        <v>0.30208333333333365</v>
      </c>
      <c r="G79" s="3">
        <f t="shared" si="11"/>
        <v>0.13194444444444428</v>
      </c>
      <c r="H79" s="3">
        <f t="shared" si="12"/>
        <v>-0.30208333333333365</v>
      </c>
      <c r="I79" s="3">
        <f t="shared" si="13"/>
        <v>0.1510416666315455</v>
      </c>
      <c r="J79" s="3">
        <f t="shared" si="14"/>
        <v>-0.15104166670178815</v>
      </c>
      <c r="K79" s="3">
        <f t="shared" si="15"/>
        <v>4.1192047011154309E-5</v>
      </c>
      <c r="L79" s="4">
        <f t="shared" si="19"/>
        <v>9.6148133744657418</v>
      </c>
      <c r="M79" s="4">
        <v>9.6148133744657418</v>
      </c>
    </row>
    <row r="80" spans="3:13">
      <c r="C80" s="6">
        <f t="shared" si="16"/>
        <v>7.6999999999999886</v>
      </c>
      <c r="D80" s="6">
        <f t="shared" si="17"/>
        <v>57.699999999999989</v>
      </c>
      <c r="E80" s="18">
        <f t="shared" si="10"/>
        <v>7.6999999999999886</v>
      </c>
      <c r="F80" s="2">
        <f t="shared" si="18"/>
        <v>0.29982668977469695</v>
      </c>
      <c r="G80" s="3">
        <f t="shared" si="11"/>
        <v>0.13344887348353535</v>
      </c>
      <c r="H80" s="3">
        <f t="shared" si="12"/>
        <v>-0.29982668977469695</v>
      </c>
      <c r="I80" s="3">
        <f t="shared" si="13"/>
        <v>0.1499133448568411</v>
      </c>
      <c r="J80" s="3">
        <f t="shared" si="14"/>
        <v>-0.14991334491785585</v>
      </c>
      <c r="K80" s="3">
        <f t="shared" si="15"/>
        <v>4.0423860892202512E-5</v>
      </c>
      <c r="L80" s="4">
        <f t="shared" si="19"/>
        <v>9.6066377907256033</v>
      </c>
      <c r="M80" s="4">
        <v>9.6066377907256033</v>
      </c>
    </row>
    <row r="81" spans="3:13">
      <c r="C81" s="6">
        <f t="shared" si="16"/>
        <v>7.7999999999999883</v>
      </c>
      <c r="D81" s="6">
        <f t="shared" si="17"/>
        <v>57.79999999999999</v>
      </c>
      <c r="E81" s="18">
        <f t="shared" si="10"/>
        <v>7.7999999999999883</v>
      </c>
      <c r="F81" s="2">
        <f t="shared" si="18"/>
        <v>0.29757785467128051</v>
      </c>
      <c r="G81" s="3">
        <f t="shared" si="11"/>
        <v>0.13494809688581297</v>
      </c>
      <c r="H81" s="3">
        <f t="shared" si="12"/>
        <v>-0.29757785467128051</v>
      </c>
      <c r="I81" s="3">
        <f t="shared" si="13"/>
        <v>0.14878892730980045</v>
      </c>
      <c r="J81" s="3">
        <f t="shared" si="14"/>
        <v>-0.14878892736148006</v>
      </c>
      <c r="K81" s="3">
        <f t="shared" si="15"/>
        <v>3.9675350878273785E-5</v>
      </c>
      <c r="L81" s="4">
        <f t="shared" si="19"/>
        <v>9.5985207762290106</v>
      </c>
      <c r="M81" s="4">
        <v>9.5985207762290106</v>
      </c>
    </row>
    <row r="82" spans="3:13">
      <c r="C82" s="6">
        <f t="shared" si="16"/>
        <v>7.8999999999999879</v>
      </c>
      <c r="D82" s="6">
        <f t="shared" si="17"/>
        <v>57.899999999999991</v>
      </c>
      <c r="E82" s="18">
        <f t="shared" si="10"/>
        <v>7.8999999999999879</v>
      </c>
      <c r="F82" s="2">
        <f t="shared" si="18"/>
        <v>0.29533678756476711</v>
      </c>
      <c r="G82" s="3">
        <f t="shared" si="11"/>
        <v>0.13644214162348858</v>
      </c>
      <c r="H82" s="3">
        <f t="shared" si="12"/>
        <v>-0.29533678756476711</v>
      </c>
      <c r="I82" s="3">
        <f t="shared" si="13"/>
        <v>0.14766839376126595</v>
      </c>
      <c r="J82" s="3">
        <f t="shared" si="14"/>
        <v>-0.14766839380350116</v>
      </c>
      <c r="K82" s="3">
        <f t="shared" si="15"/>
        <v>3.8945770830023374E-5</v>
      </c>
      <c r="L82" s="4">
        <f t="shared" si="19"/>
        <v>9.5904603039879071</v>
      </c>
      <c r="M82" s="4">
        <v>9.5904603039879071</v>
      </c>
    </row>
    <row r="83" spans="3:13">
      <c r="C83" s="6">
        <f t="shared" si="16"/>
        <v>7.9999999999999876</v>
      </c>
      <c r="D83" s="6">
        <f t="shared" si="17"/>
        <v>57.999999999999986</v>
      </c>
      <c r="E83" s="18">
        <f t="shared" si="10"/>
        <v>7.9999999999999876</v>
      </c>
      <c r="F83" s="2">
        <f t="shared" si="18"/>
        <v>0.29310344827586238</v>
      </c>
      <c r="G83" s="3">
        <f t="shared" si="11"/>
        <v>0.13793103448275845</v>
      </c>
      <c r="H83" s="3">
        <f t="shared" si="12"/>
        <v>-0.29310344827586238</v>
      </c>
      <c r="I83" s="3">
        <f t="shared" si="13"/>
        <v>0.14655172412159131</v>
      </c>
      <c r="J83" s="3">
        <f t="shared" si="14"/>
        <v>-0.14655172415427106</v>
      </c>
      <c r="K83" s="3">
        <f t="shared" si="15"/>
        <v>3.8234411849941141E-5</v>
      </c>
      <c r="L83" s="4">
        <f t="shared" si="19"/>
        <v>9.5824544139367518</v>
      </c>
      <c r="M83" s="4">
        <v>9.5824544139367518</v>
      </c>
    </row>
    <row r="84" spans="3:13">
      <c r="C84" s="6">
        <f t="shared" si="16"/>
        <v>8.0999999999999872</v>
      </c>
      <c r="D84" s="6">
        <f t="shared" si="17"/>
        <v>58.099999999999987</v>
      </c>
      <c r="E84" s="18">
        <f t="shared" si="10"/>
        <v>8.0999999999999872</v>
      </c>
      <c r="F84" s="2">
        <f t="shared" si="18"/>
        <v>0.29087779690189358</v>
      </c>
      <c r="G84" s="3">
        <f t="shared" si="11"/>
        <v>0.1394148020654043</v>
      </c>
      <c r="H84" s="3">
        <f t="shared" si="12"/>
        <v>-0.29087779690189358</v>
      </c>
      <c r="I84" s="3">
        <f t="shared" si="13"/>
        <v>0.14543889843944122</v>
      </c>
      <c r="J84" s="3">
        <f t="shared" si="14"/>
        <v>-0.14543889846245237</v>
      </c>
      <c r="K84" s="3">
        <f t="shared" si="15"/>
        <v>3.7540599988311607E-5</v>
      </c>
      <c r="L84" s="4">
        <f t="shared" si="19"/>
        <v>9.5745012094022854</v>
      </c>
      <c r="M84" s="4">
        <v>9.5745012094022854</v>
      </c>
    </row>
    <row r="85" spans="3:13">
      <c r="C85" s="6">
        <f t="shared" si="16"/>
        <v>8.1999999999999869</v>
      </c>
      <c r="D85" s="6">
        <f t="shared" si="17"/>
        <v>58.199999999999989</v>
      </c>
      <c r="E85" s="18">
        <f t="shared" si="10"/>
        <v>8.1999999999999869</v>
      </c>
      <c r="F85" s="2">
        <f t="shared" si="18"/>
        <v>0.28865979381443324</v>
      </c>
      <c r="G85" s="3">
        <f t="shared" si="11"/>
        <v>0.14089347079037781</v>
      </c>
      <c r="H85" s="3">
        <f t="shared" si="12"/>
        <v>-0.28865979381443324</v>
      </c>
      <c r="I85" s="3">
        <f t="shared" si="13"/>
        <v>0.14432989690060288</v>
      </c>
      <c r="J85" s="3">
        <f t="shared" si="14"/>
        <v>-0.14432989691383036</v>
      </c>
      <c r="K85" s="3">
        <f t="shared" si="15"/>
        <v>3.6863694116456847E-5</v>
      </c>
      <c r="L85" s="4">
        <f t="shared" si="19"/>
        <v>9.5665988537806328</v>
      </c>
      <c r="M85" s="4">
        <v>9.5665988537806328</v>
      </c>
    </row>
    <row r="86" spans="3:13">
      <c r="C86" s="6">
        <f t="shared" si="16"/>
        <v>8.2999999999999865</v>
      </c>
      <c r="D86" s="6">
        <f t="shared" si="17"/>
        <v>58.299999999999983</v>
      </c>
      <c r="E86" s="18">
        <f t="shared" si="10"/>
        <v>8.2999999999999865</v>
      </c>
      <c r="F86" s="2">
        <f t="shared" si="18"/>
        <v>0.28644939965694716</v>
      </c>
      <c r="G86" s="3">
        <f t="shared" si="11"/>
        <v>0.1423670668953686</v>
      </c>
      <c r="H86" s="3">
        <f t="shared" si="12"/>
        <v>-0.28644939965694716</v>
      </c>
      <c r="I86" s="3">
        <f t="shared" si="13"/>
        <v>0.14322469982681024</v>
      </c>
      <c r="J86" s="3">
        <f t="shared" si="14"/>
        <v>-0.14322469983013691</v>
      </c>
      <c r="K86" s="3">
        <f t="shared" si="15"/>
        <v>3.6203083953495474E-5</v>
      </c>
      <c r="L86" s="4">
        <f t="shared" si="19"/>
        <v>9.5587455674099076</v>
      </c>
      <c r="M86" s="4">
        <v>9.5587455674099076</v>
      </c>
    </row>
    <row r="87" spans="3:13">
      <c r="C87" s="6">
        <f t="shared" si="16"/>
        <v>8.3999999999999861</v>
      </c>
      <c r="D87" s="6">
        <f t="shared" si="17"/>
        <v>58.399999999999984</v>
      </c>
      <c r="E87" s="18">
        <f t="shared" si="10"/>
        <v>8.3999999999999861</v>
      </c>
      <c r="F87" s="2">
        <f t="shared" si="18"/>
        <v>0.28424657534246611</v>
      </c>
      <c r="G87" s="3">
        <f t="shared" si="11"/>
        <v>0.14383561643835596</v>
      </c>
      <c r="H87" s="3">
        <f t="shared" si="12"/>
        <v>-0.28424657534246611</v>
      </c>
      <c r="I87" s="3">
        <f t="shared" si="13"/>
        <v>0.1421232876745798</v>
      </c>
      <c r="J87" s="3">
        <f t="shared" si="14"/>
        <v>-0.14212328766788632</v>
      </c>
      <c r="K87" s="3">
        <f t="shared" si="15"/>
        <v>3.5558188233697496E-5</v>
      </c>
      <c r="L87" s="4">
        <f t="shared" si="19"/>
        <v>9.5509396246223339</v>
      </c>
      <c r="M87" s="4">
        <v>9.5509396246223339</v>
      </c>
    </row>
    <row r="88" spans="3:13">
      <c r="C88" s="6">
        <f t="shared" si="16"/>
        <v>8.4999999999999858</v>
      </c>
      <c r="D88" s="6">
        <f t="shared" si="17"/>
        <v>58.499999999999986</v>
      </c>
      <c r="E88" s="18">
        <f t="shared" si="10"/>
        <v>8.4999999999999858</v>
      </c>
      <c r="F88" s="2">
        <f t="shared" si="18"/>
        <v>0.28205128205128238</v>
      </c>
      <c r="G88" s="3">
        <f t="shared" si="11"/>
        <v>0.14529914529914509</v>
      </c>
      <c r="H88" s="3">
        <f t="shared" si="12"/>
        <v>-0.28205128205128238</v>
      </c>
      <c r="I88" s="3">
        <f t="shared" si="13"/>
        <v>0.14102564103405871</v>
      </c>
      <c r="J88" s="3">
        <f t="shared" si="14"/>
        <v>-0.14102564101722367</v>
      </c>
      <c r="K88" s="3">
        <f t="shared" si="15"/>
        <v>3.4928453002874837E-5</v>
      </c>
      <c r="L88" s="4">
        <f t="shared" si="19"/>
        <v>9.5431793509627809</v>
      </c>
      <c r="M88" s="4">
        <v>9.5431793509627809</v>
      </c>
    </row>
    <row r="89" spans="3:13">
      <c r="C89" s="6">
        <f t="shared" si="16"/>
        <v>8.5999999999999854</v>
      </c>
      <c r="D89" s="6">
        <f t="shared" si="17"/>
        <v>58.599999999999987</v>
      </c>
      <c r="E89" s="18">
        <f t="shared" si="10"/>
        <v>8.5999999999999854</v>
      </c>
      <c r="F89" s="2">
        <f t="shared" si="18"/>
        <v>0.27986348122866922</v>
      </c>
      <c r="G89" s="3">
        <f t="shared" si="11"/>
        <v>0.14675767918088717</v>
      </c>
      <c r="H89" s="3">
        <f t="shared" si="12"/>
        <v>-0.27986348122866922</v>
      </c>
      <c r="I89" s="3">
        <f t="shared" si="13"/>
        <v>0.13993174062788474</v>
      </c>
      <c r="J89" s="3">
        <f t="shared" si="14"/>
        <v>-0.13993174060078448</v>
      </c>
      <c r="K89" s="3">
        <f t="shared" si="15"/>
        <v>3.431335003341307E-5</v>
      </c>
      <c r="L89" s="4">
        <f t="shared" si="19"/>
        <v>9.5354631205627811</v>
      </c>
      <c r="M89" s="4">
        <v>9.5354631205627811</v>
      </c>
    </row>
    <row r="90" spans="3:13">
      <c r="C90" s="6">
        <f t="shared" si="16"/>
        <v>8.6999999999999851</v>
      </c>
      <c r="D90" s="6">
        <f t="shared" si="17"/>
        <v>58.699999999999989</v>
      </c>
      <c r="E90" s="18">
        <f t="shared" si="10"/>
        <v>8.6999999999999851</v>
      </c>
      <c r="F90" s="2">
        <f t="shared" si="18"/>
        <v>0.27768313458262384</v>
      </c>
      <c r="G90" s="3">
        <f t="shared" si="11"/>
        <v>0.14821124361158411</v>
      </c>
      <c r="H90" s="3">
        <f t="shared" si="12"/>
        <v>-0.27768313458262384</v>
      </c>
      <c r="I90" s="3">
        <f t="shared" si="13"/>
        <v>0.13884156731005767</v>
      </c>
      <c r="J90" s="3">
        <f t="shared" si="14"/>
        <v>-0.13884156727256616</v>
      </c>
      <c r="K90" s="3">
        <f t="shared" si="15"/>
        <v>3.3712375348340928E-5</v>
      </c>
      <c r="L90" s="4">
        <f t="shared" si="19"/>
        <v>9.5277893536581217</v>
      </c>
      <c r="M90" s="4">
        <v>9.5277893536581217</v>
      </c>
    </row>
    <row r="91" spans="3:13">
      <c r="C91" s="6">
        <f t="shared" si="16"/>
        <v>8.7999999999999847</v>
      </c>
      <c r="D91" s="6">
        <f t="shared" si="17"/>
        <v>58.799999999999983</v>
      </c>
      <c r="E91" s="18">
        <f t="shared" si="10"/>
        <v>8.7999999999999847</v>
      </c>
      <c r="F91" s="2">
        <f t="shared" si="18"/>
        <v>0.27551020408163301</v>
      </c>
      <c r="G91" s="3">
        <f t="shared" si="11"/>
        <v>0.14965986394557801</v>
      </c>
      <c r="H91" s="3">
        <f t="shared" si="12"/>
        <v>-0.27551020408163301</v>
      </c>
      <c r="I91" s="3">
        <f t="shared" si="13"/>
        <v>0.137755102064822</v>
      </c>
      <c r="J91" s="3">
        <f t="shared" si="14"/>
        <v>-0.13775510201681102</v>
      </c>
      <c r="K91" s="3">
        <f t="shared" si="15"/>
        <v>3.3125047845930511E-5</v>
      </c>
      <c r="L91" s="4">
        <f t="shared" si="19"/>
        <v>9.5201565142417266</v>
      </c>
      <c r="M91" s="4">
        <v>9.5201565142417266</v>
      </c>
    </row>
    <row r="92" spans="3:13">
      <c r="C92" s="6">
        <f t="shared" si="16"/>
        <v>8.8999999999999844</v>
      </c>
      <c r="D92" s="6">
        <f t="shared" si="17"/>
        <v>58.899999999999984</v>
      </c>
      <c r="E92" s="18">
        <f t="shared" si="10"/>
        <v>8.8999999999999844</v>
      </c>
      <c r="F92" s="2">
        <f t="shared" si="18"/>
        <v>0.27334465195246216</v>
      </c>
      <c r="G92" s="3">
        <f t="shared" si="11"/>
        <v>0.15110356536502526</v>
      </c>
      <c r="H92" s="3">
        <f t="shared" si="12"/>
        <v>-0.27334465195246216</v>
      </c>
      <c r="I92" s="3">
        <f t="shared" si="13"/>
        <v>0.13667232600556165</v>
      </c>
      <c r="J92" s="3">
        <f t="shared" si="14"/>
        <v>-0.13667232594690051</v>
      </c>
      <c r="K92" s="3">
        <f t="shared" si="15"/>
        <v>3.2550908016668045E-5</v>
      </c>
      <c r="L92" s="4">
        <f t="shared" si="19"/>
        <v>9.5125631078390231</v>
      </c>
      <c r="M92" s="4">
        <v>9.5125631078390231</v>
      </c>
    </row>
    <row r="93" spans="3:13">
      <c r="C93" s="6">
        <f t="shared" si="16"/>
        <v>8.999999999999984</v>
      </c>
      <c r="D93" s="6">
        <f t="shared" si="17"/>
        <v>58.999999999999986</v>
      </c>
      <c r="E93" s="18">
        <f t="shared" si="10"/>
        <v>8.999999999999984</v>
      </c>
      <c r="F93" s="2">
        <f t="shared" si="18"/>
        <v>0.27118644067796643</v>
      </c>
      <c r="G93" s="3">
        <f t="shared" si="11"/>
        <v>0.15254237288135569</v>
      </c>
      <c r="H93" s="3">
        <f t="shared" si="12"/>
        <v>-0.27118644067796643</v>
      </c>
      <c r="I93" s="3">
        <f t="shared" si="13"/>
        <v>0.13559322037370544</v>
      </c>
      <c r="J93" s="3">
        <f t="shared" si="14"/>
        <v>-0.13559322030426099</v>
      </c>
      <c r="K93" s="3">
        <f t="shared" si="15"/>
        <v>3.1989516745725699E-5</v>
      </c>
      <c r="L93" s="4">
        <f t="shared" si="19"/>
        <v>9.505007679401082</v>
      </c>
      <c r="M93" s="4">
        <v>9.505007679401082</v>
      </c>
    </row>
    <row r="94" spans="3:13">
      <c r="C94" s="6">
        <f t="shared" si="16"/>
        <v>9.0999999999999837</v>
      </c>
      <c r="D94" s="6">
        <f t="shared" si="17"/>
        <v>59.09999999999998</v>
      </c>
      <c r="E94" s="18">
        <f t="shared" si="10"/>
        <v>9.0999999999999837</v>
      </c>
      <c r="F94" s="2">
        <f t="shared" si="18"/>
        <v>0.26903553299492422</v>
      </c>
      <c r="G94" s="3">
        <f t="shared" si="11"/>
        <v>0.15397631133671721</v>
      </c>
      <c r="H94" s="3">
        <f t="shared" si="12"/>
        <v>-0.26903553299492422</v>
      </c>
      <c r="I94" s="3">
        <f t="shared" si="13"/>
        <v>0.1345177665376438</v>
      </c>
      <c r="J94" s="3">
        <f t="shared" si="14"/>
        <v>-0.13451776645728042</v>
      </c>
      <c r="K94" s="3">
        <f t="shared" si="15"/>
        <v>3.1440454194203715E-5</v>
      </c>
      <c r="L94" s="4">
        <f t="shared" si="19"/>
        <v>9.4974888113053986</v>
      </c>
      <c r="M94" s="4">
        <v>9.4974888113053986</v>
      </c>
    </row>
    <row r="95" spans="3:13">
      <c r="C95" s="6">
        <f t="shared" si="16"/>
        <v>9.1999999999999833</v>
      </c>
      <c r="D95" s="6">
        <f t="shared" si="17"/>
        <v>59.199999999999982</v>
      </c>
      <c r="E95" s="18">
        <f t="shared" si="10"/>
        <v>9.1999999999999833</v>
      </c>
      <c r="F95" s="2">
        <f t="shared" si="18"/>
        <v>0.26689189189189227</v>
      </c>
      <c r="G95" s="3">
        <f t="shared" si="11"/>
        <v>0.15540540540540518</v>
      </c>
      <c r="H95" s="3">
        <f t="shared" si="12"/>
        <v>-0.26689189189189227</v>
      </c>
      <c r="I95" s="3">
        <f t="shared" si="13"/>
        <v>0.13344594599165641</v>
      </c>
      <c r="J95" s="3">
        <f t="shared" si="14"/>
        <v>-0.13344594590023587</v>
      </c>
      <c r="K95" s="3">
        <f t="shared" si="15"/>
        <v>3.0903318753161546E-5</v>
      </c>
      <c r="L95" s="4">
        <f t="shared" si="19"/>
        <v>9.4900051214568588</v>
      </c>
      <c r="M95" s="4">
        <v>9.4900051214568588</v>
      </c>
    </row>
    <row r="96" spans="3:13">
      <c r="C96" s="6">
        <f t="shared" si="16"/>
        <v>9.2999999999999829</v>
      </c>
      <c r="D96" s="6">
        <f t="shared" si="17"/>
        <v>59.299999999999983</v>
      </c>
      <c r="E96" s="18">
        <f t="shared" si="10"/>
        <v>9.2999999999999829</v>
      </c>
      <c r="F96" s="2">
        <f t="shared" si="18"/>
        <v>0.26475548060708298</v>
      </c>
      <c r="G96" s="3">
        <f t="shared" si="11"/>
        <v>0.15682967959527799</v>
      </c>
      <c r="H96" s="3">
        <f t="shared" si="12"/>
        <v>-0.26475548060708298</v>
      </c>
      <c r="I96" s="3">
        <f t="shared" si="13"/>
        <v>0.13237774035485078</v>
      </c>
      <c r="J96" s="3">
        <f t="shared" si="14"/>
        <v>-0.1323777402522322</v>
      </c>
      <c r="K96" s="3">
        <f t="shared" si="15"/>
        <v>3.0377726065067279E-5</v>
      </c>
      <c r="L96" s="4">
        <f t="shared" si="19"/>
        <v>9.4825552614834976</v>
      </c>
      <c r="M96" s="4">
        <v>9.4825552614834976</v>
      </c>
    </row>
    <row r="97" spans="3:13">
      <c r="C97" s="6">
        <f t="shared" si="16"/>
        <v>9.3999999999999826</v>
      </c>
      <c r="D97" s="6">
        <f t="shared" si="17"/>
        <v>59.399999999999984</v>
      </c>
      <c r="E97" s="18">
        <f t="shared" si="10"/>
        <v>9.3999999999999826</v>
      </c>
      <c r="F97" s="2">
        <f t="shared" si="18"/>
        <v>0.26262626262626299</v>
      </c>
      <c r="G97" s="3">
        <f t="shared" si="11"/>
        <v>0.158249158249158</v>
      </c>
      <c r="H97" s="3">
        <f t="shared" si="12"/>
        <v>-0.26262626262626299</v>
      </c>
      <c r="I97" s="3">
        <f t="shared" si="13"/>
        <v>0.13131313137011155</v>
      </c>
      <c r="J97" s="3">
        <f t="shared" si="14"/>
        <v>-0.13131313125615143</v>
      </c>
      <c r="K97" s="3">
        <f t="shared" si="15"/>
        <v>2.9863308107558328E-5</v>
      </c>
      <c r="L97" s="4">
        <f t="shared" si="19"/>
        <v>9.4751379150192925</v>
      </c>
      <c r="M97" s="4">
        <v>9.4751379150192925</v>
      </c>
    </row>
    <row r="98" spans="3:13">
      <c r="C98" s="6">
        <f t="shared" si="16"/>
        <v>9.4999999999999822</v>
      </c>
      <c r="D98" s="6">
        <f t="shared" si="17"/>
        <v>59.499999999999986</v>
      </c>
      <c r="E98" s="18">
        <f t="shared" si="10"/>
        <v>9.4999999999999822</v>
      </c>
      <c r="F98" s="2">
        <f t="shared" si="18"/>
        <v>0.26050420168067262</v>
      </c>
      <c r="G98" s="3">
        <f t="shared" si="11"/>
        <v>0.15966386554621823</v>
      </c>
      <c r="H98" s="3">
        <f t="shared" si="12"/>
        <v>-0.26050420168067262</v>
      </c>
      <c r="I98" s="3">
        <f t="shared" si="13"/>
        <v>0.13025210090306033</v>
      </c>
      <c r="J98" s="3">
        <f t="shared" si="14"/>
        <v>-0.13025210077761229</v>
      </c>
      <c r="K98" s="3">
        <f t="shared" si="15"/>
        <v>2.9359712334947607E-5</v>
      </c>
      <c r="L98" s="4">
        <f t="shared" si="19"/>
        <v>9.4677517960683879</v>
      </c>
      <c r="M98" s="4">
        <v>9.4677517960683879</v>
      </c>
    </row>
    <row r="99" spans="3:13">
      <c r="C99" s="6">
        <f t="shared" si="16"/>
        <v>9.5999999999999819</v>
      </c>
      <c r="D99" s="6">
        <f t="shared" si="17"/>
        <v>59.59999999999998</v>
      </c>
      <c r="E99" s="18">
        <f t="shared" si="10"/>
        <v>9.5999999999999819</v>
      </c>
      <c r="F99" s="2">
        <f t="shared" si="18"/>
        <v>0.25838926174496685</v>
      </c>
      <c r="G99" s="3">
        <f t="shared" si="11"/>
        <v>0.16107382550335544</v>
      </c>
      <c r="H99" s="3">
        <f t="shared" si="12"/>
        <v>-0.25838926174496685</v>
      </c>
      <c r="I99" s="3">
        <f t="shared" si="13"/>
        <v>0.12919463094102598</v>
      </c>
      <c r="J99" s="3">
        <f t="shared" si="14"/>
        <v>-0.12919463080394086</v>
      </c>
      <c r="K99" s="3">
        <f t="shared" si="15"/>
        <v>2.8866600873339587E-5</v>
      </c>
      <c r="L99" s="4">
        <f t="shared" si="19"/>
        <v>9.4603956474462478</v>
      </c>
      <c r="M99" s="4">
        <v>9.4603956474462478</v>
      </c>
    </row>
    <row r="100" spans="3:13">
      <c r="C100" s="6">
        <f t="shared" si="16"/>
        <v>9.6999999999999815</v>
      </c>
      <c r="D100" s="6">
        <f t="shared" si="17"/>
        <v>59.699999999999982</v>
      </c>
      <c r="E100" s="18">
        <f t="shared" si="10"/>
        <v>9.6999999999999815</v>
      </c>
      <c r="F100" s="2">
        <f t="shared" si="18"/>
        <v>0.25628140703517627</v>
      </c>
      <c r="G100" s="3">
        <f t="shared" si="11"/>
        <v>0.16247906197654916</v>
      </c>
      <c r="H100" s="3">
        <f t="shared" si="12"/>
        <v>-0.25628140703517627</v>
      </c>
      <c r="I100" s="3">
        <f t="shared" si="13"/>
        <v>0.12814070359202531</v>
      </c>
      <c r="J100" s="3">
        <f t="shared" si="14"/>
        <v>-0.12814070344315096</v>
      </c>
      <c r="K100" s="3">
        <f t="shared" si="15"/>
        <v>2.8383649765470476E-5</v>
      </c>
      <c r="L100" s="4">
        <f t="shared" si="19"/>
        <v>9.453068239292346</v>
      </c>
      <c r="M100" s="4">
        <v>9.453068239292346</v>
      </c>
    </row>
    <row r="101" spans="3:13">
      <c r="C101" s="6">
        <f t="shared" si="16"/>
        <v>9.7999999999999812</v>
      </c>
      <c r="D101" s="6">
        <f t="shared" si="17"/>
        <v>59.799999999999983</v>
      </c>
      <c r="E101" s="18">
        <f t="shared" si="10"/>
        <v>9.7999999999999812</v>
      </c>
      <c r="F101" s="2">
        <f t="shared" si="18"/>
        <v>0.25418060200668935</v>
      </c>
      <c r="G101" s="3">
        <f t="shared" si="11"/>
        <v>0.16387959866220708</v>
      </c>
      <c r="H101" s="3">
        <f t="shared" si="12"/>
        <v>-0.25418060200668935</v>
      </c>
      <c r="I101" s="3">
        <f t="shared" si="13"/>
        <v>0.12709030108375405</v>
      </c>
      <c r="J101" s="3">
        <f t="shared" si="14"/>
        <v>-0.1270903009229353</v>
      </c>
      <c r="K101" s="3">
        <f t="shared" si="15"/>
        <v>2.7910548261567136E-5</v>
      </c>
      <c r="L101" s="4">
        <f t="shared" si="19"/>
        <v>9.4457683676471618</v>
      </c>
      <c r="M101" s="4">
        <v>9.4457683676471618</v>
      </c>
    </row>
    <row r="102" spans="3:13">
      <c r="C102" s="6">
        <f t="shared" si="16"/>
        <v>9.8999999999999808</v>
      </c>
      <c r="D102" s="6">
        <f t="shared" si="17"/>
        <v>59.899999999999977</v>
      </c>
      <c r="E102" s="18">
        <f t="shared" si="10"/>
        <v>9.8999999999999808</v>
      </c>
      <c r="F102" s="2">
        <f t="shared" si="18"/>
        <v>0.25208681135225419</v>
      </c>
      <c r="G102" s="3">
        <f t="shared" si="11"/>
        <v>0.16527545909849725</v>
      </c>
      <c r="H102" s="3">
        <f t="shared" si="12"/>
        <v>-0.25208681135225419</v>
      </c>
      <c r="I102" s="3">
        <f t="shared" si="13"/>
        <v>0.12604340576258774</v>
      </c>
      <c r="J102" s="3">
        <f t="shared" si="14"/>
        <v>-0.12604340558966645</v>
      </c>
      <c r="K102" s="3">
        <f t="shared" si="15"/>
        <v>2.7446998153324298E-5</v>
      </c>
      <c r="L102" s="4">
        <f t="shared" si="19"/>
        <v>9.4384948530944719</v>
      </c>
      <c r="M102" s="4">
        <v>9.4384948530944719</v>
      </c>
    </row>
    <row r="103" spans="3:13">
      <c r="C103" s="6">
        <f t="shared" si="16"/>
        <v>9.9999999999999805</v>
      </c>
      <c r="D103" s="6">
        <f t="shared" si="17"/>
        <v>59.999999999999979</v>
      </c>
      <c r="E103" s="18">
        <f t="shared" si="10"/>
        <v>9.9999999999999805</v>
      </c>
      <c r="F103" s="2">
        <f t="shared" si="18"/>
        <v>0.25000000000000039</v>
      </c>
      <c r="G103" s="3">
        <f t="shared" si="11"/>
        <v>0.16666666666666641</v>
      </c>
      <c r="H103" s="3">
        <f t="shared" si="12"/>
        <v>-0.25000000000000039</v>
      </c>
      <c r="I103" s="3">
        <f t="shared" si="13"/>
        <v>0.12500000009259279</v>
      </c>
      <c r="J103" s="3">
        <f t="shared" si="14"/>
        <v>-0.12499999990740759</v>
      </c>
      <c r="K103" s="3">
        <f t="shared" si="15"/>
        <v>2.6992713147599989E-5</v>
      </c>
      <c r="L103" s="4">
        <f t="shared" si="19"/>
        <v>9.4312465394587459</v>
      </c>
      <c r="M103" s="4">
        <v>9.4312465394587459</v>
      </c>
    </row>
    <row r="104" spans="3:13">
      <c r="C104" s="6">
        <f t="shared" si="16"/>
        <v>10.09999999999998</v>
      </c>
      <c r="D104" s="6">
        <f t="shared" si="17"/>
        <v>60.09999999999998</v>
      </c>
      <c r="E104" s="18">
        <f t="shared" si="10"/>
        <v>10.09999999999998</v>
      </c>
      <c r="F104" s="2">
        <f t="shared" si="18"/>
        <v>0.24792013311148128</v>
      </c>
      <c r="G104" s="3">
        <f t="shared" si="11"/>
        <v>0.1680532445923458</v>
      </c>
      <c r="H104" s="3">
        <f t="shared" si="12"/>
        <v>-0.24792013311148128</v>
      </c>
      <c r="I104" s="3">
        <f t="shared" si="13"/>
        <v>0.12396006665454751</v>
      </c>
      <c r="J104" s="3">
        <f t="shared" si="14"/>
        <v>-0.12396006645693378</v>
      </c>
      <c r="K104" s="3">
        <f t="shared" si="15"/>
        <v>2.6547418277358958E-5</v>
      </c>
      <c r="L104" s="4">
        <f t="shared" si="19"/>
        <v>9.4240222925581865</v>
      </c>
      <c r="M104" s="4">
        <v>9.4240222925581865</v>
      </c>
    </row>
    <row r="105" spans="3:13">
      <c r="C105" s="6">
        <f t="shared" si="16"/>
        <v>10.19999999999998</v>
      </c>
      <c r="D105" s="6">
        <f t="shared" si="17"/>
        <v>60.199999999999982</v>
      </c>
      <c r="E105" s="18">
        <f t="shared" si="10"/>
        <v>10.19999999999998</v>
      </c>
      <c r="F105" s="2">
        <f t="shared" si="18"/>
        <v>0.24584717607973464</v>
      </c>
      <c r="G105" s="3">
        <f t="shared" si="11"/>
        <v>0.16943521594684358</v>
      </c>
      <c r="H105" s="3">
        <f t="shared" si="12"/>
        <v>-0.24584717607973464</v>
      </c>
      <c r="I105" s="3">
        <f t="shared" si="13"/>
        <v>0.12292358814497242</v>
      </c>
      <c r="J105" s="3">
        <f t="shared" si="14"/>
        <v>-0.12292358793476221</v>
      </c>
      <c r="K105" s="3">
        <f t="shared" si="15"/>
        <v>2.6110849347171783E-5</v>
      </c>
      <c r="L105" s="4">
        <f t="shared" si="19"/>
        <v>9.4168209990075677</v>
      </c>
      <c r="M105" s="4">
        <v>9.4168209990075677</v>
      </c>
    </row>
    <row r="106" spans="3:13">
      <c r="C106" s="6">
        <f t="shared" si="16"/>
        <v>10.299999999999979</v>
      </c>
      <c r="D106" s="6">
        <f t="shared" si="17"/>
        <v>60.299999999999983</v>
      </c>
      <c r="E106" s="18">
        <f t="shared" si="10"/>
        <v>10.299999999999979</v>
      </c>
      <c r="F106" s="2">
        <f t="shared" si="18"/>
        <v>0.2437810945273636</v>
      </c>
      <c r="G106" s="3">
        <f t="shared" si="11"/>
        <v>0.17081260364842424</v>
      </c>
      <c r="H106" s="3">
        <f t="shared" si="12"/>
        <v>-0.2437810945273636</v>
      </c>
      <c r="I106" s="3">
        <f t="shared" si="13"/>
        <v>0.12189054737517085</v>
      </c>
      <c r="J106" s="3">
        <f t="shared" si="14"/>
        <v>-0.12189054715219275</v>
      </c>
      <c r="K106" s="3">
        <f t="shared" si="15"/>
        <v>2.5682752410979837E-5</v>
      </c>
      <c r="L106" s="4">
        <f t="shared" si="19"/>
        <v>9.4096415650683589</v>
      </c>
      <c r="M106" s="4">
        <v>9.4096415650683589</v>
      </c>
    </row>
    <row r="107" spans="3:13">
      <c r="C107" s="6">
        <f t="shared" si="16"/>
        <v>10.399999999999979</v>
      </c>
      <c r="D107" s="6">
        <f t="shared" si="17"/>
        <v>60.399999999999977</v>
      </c>
      <c r="E107" s="18">
        <f t="shared" si="10"/>
        <v>10.399999999999979</v>
      </c>
      <c r="F107" s="2">
        <f t="shared" si="18"/>
        <v>0.24172185430463619</v>
      </c>
      <c r="G107" s="3">
        <f t="shared" si="11"/>
        <v>0.17218543046357587</v>
      </c>
      <c r="H107" s="3">
        <f t="shared" si="12"/>
        <v>-0.24172185430463619</v>
      </c>
      <c r="I107" s="3">
        <f t="shared" si="13"/>
        <v>0.12086092727027853</v>
      </c>
      <c r="J107" s="3">
        <f t="shared" si="14"/>
        <v>-0.12086092703435766</v>
      </c>
      <c r="K107" s="3">
        <f t="shared" si="15"/>
        <v>2.5262883279975057E-5</v>
      </c>
      <c r="L107" s="4">
        <f t="shared" si="19"/>
        <v>9.4024829155432705</v>
      </c>
      <c r="M107" s="4">
        <v>9.4024829155432705</v>
      </c>
    </row>
    <row r="108" spans="3:13">
      <c r="C108" s="6">
        <f t="shared" si="16"/>
        <v>10.499999999999979</v>
      </c>
      <c r="D108" s="6">
        <f t="shared" si="17"/>
        <v>60.499999999999979</v>
      </c>
      <c r="E108" s="18">
        <f t="shared" si="10"/>
        <v>10.499999999999979</v>
      </c>
      <c r="F108" s="2">
        <f t="shared" si="18"/>
        <v>0.23966942148760373</v>
      </c>
      <c r="G108" s="3">
        <f t="shared" si="11"/>
        <v>0.17355371900826416</v>
      </c>
      <c r="H108" s="3">
        <f t="shared" si="12"/>
        <v>-0.23966942148760373</v>
      </c>
      <c r="I108" s="3">
        <f t="shared" si="13"/>
        <v>0.11983471086832294</v>
      </c>
      <c r="J108" s="3">
        <f t="shared" si="14"/>
        <v>-0.11983471061928079</v>
      </c>
      <c r="K108" s="3">
        <f t="shared" si="15"/>
        <v>2.4851007058471208E-5</v>
      </c>
      <c r="L108" s="4">
        <f t="shared" si="19"/>
        <v>9.3953439927102007</v>
      </c>
      <c r="M108" s="4">
        <v>9.3953439927102007</v>
      </c>
    </row>
    <row r="109" spans="3:13">
      <c r="C109" s="6">
        <f t="shared" si="16"/>
        <v>10.599999999999978</v>
      </c>
      <c r="D109" s="6">
        <f t="shared" si="17"/>
        <v>60.59999999999998</v>
      </c>
      <c r="E109" s="18">
        <f t="shared" si="10"/>
        <v>10.599999999999978</v>
      </c>
      <c r="F109" s="2">
        <f t="shared" si="18"/>
        <v>0.23762376237623806</v>
      </c>
      <c r="G109" s="3">
        <f t="shared" si="11"/>
        <v>0.17491749174917462</v>
      </c>
      <c r="H109" s="3">
        <f t="shared" si="12"/>
        <v>-0.23762376237623806</v>
      </c>
      <c r="I109" s="3">
        <f t="shared" si="13"/>
        <v>0.11881188131929188</v>
      </c>
      <c r="J109" s="3">
        <f>$H109+$I109</f>
        <v>-0.11881188105694618</v>
      </c>
      <c r="K109" s="3">
        <f t="shared" si="15"/>
        <v>2.4446897706142945E-5</v>
      </c>
      <c r="L109" s="4">
        <f t="shared" si="19"/>
        <v>9.388223755296611</v>
      </c>
      <c r="M109" s="4">
        <v>9.388223755296611</v>
      </c>
    </row>
    <row r="110" spans="3:13">
      <c r="C110" s="6">
        <f t="shared" si="16"/>
        <v>10.699999999999978</v>
      </c>
      <c r="D110" s="6">
        <f t="shared" si="17"/>
        <v>60.699999999999974</v>
      </c>
      <c r="E110" s="18">
        <f t="shared" si="10"/>
        <v>10.699999999999978</v>
      </c>
      <c r="F110" s="2">
        <f t="shared" si="18"/>
        <v>0.23558484349258696</v>
      </c>
      <c r="G110" s="3">
        <f t="shared" si="11"/>
        <v>0.17627677100494205</v>
      </c>
      <c r="H110" s="3">
        <f t="shared" si="12"/>
        <v>-0.23558484349258696</v>
      </c>
      <c r="I110" s="3">
        <f t="shared" si="13"/>
        <v>0.11779242188421113</v>
      </c>
      <c r="J110" s="3">
        <f t="shared" ref="J110:J173" si="20">$H110+$I110</f>
        <v>-0.11779242160837583</v>
      </c>
      <c r="K110" s="3">
        <f t="shared" si="15"/>
        <v>2.4050337624634266E-5</v>
      </c>
      <c r="L110" s="4">
        <f t="shared" si="19"/>
        <v>9.3811211774868326</v>
      </c>
      <c r="M110" s="4">
        <v>9.3811211774868326</v>
      </c>
    </row>
    <row r="111" spans="3:13">
      <c r="C111" s="6">
        <f t="shared" si="16"/>
        <v>10.799999999999978</v>
      </c>
      <c r="D111" s="6">
        <f t="shared" si="17"/>
        <v>60.799999999999976</v>
      </c>
      <c r="E111" s="18">
        <f t="shared" si="10"/>
        <v>10.799999999999978</v>
      </c>
      <c r="F111" s="2">
        <f t="shared" si="18"/>
        <v>0.23355263157894782</v>
      </c>
      <c r="G111" s="3">
        <f t="shared" si="11"/>
        <v>0.17763157894736811</v>
      </c>
      <c r="H111" s="3">
        <f t="shared" si="12"/>
        <v>-0.23355263157894782</v>
      </c>
      <c r="I111" s="3">
        <f t="shared" si="13"/>
        <v>0.11677631593423135</v>
      </c>
      <c r="J111" s="3">
        <f t="shared" si="20"/>
        <v>-0.11677631564471647</v>
      </c>
      <c r="K111" s="3">
        <f t="shared" si="15"/>
        <v>2.3661117267245735E-5</v>
      </c>
      <c r="L111" s="4">
        <f t="shared" si="19"/>
        <v>9.3740352479649225</v>
      </c>
      <c r="M111" s="4">
        <v>9.3740352479649225</v>
      </c>
    </row>
    <row r="112" spans="3:13">
      <c r="C112" s="6">
        <f t="shared" si="16"/>
        <v>10.899999999999977</v>
      </c>
      <c r="D112" s="6">
        <f t="shared" si="17"/>
        <v>60.899999999999977</v>
      </c>
      <c r="E112" s="18">
        <f t="shared" si="10"/>
        <v>10.899999999999977</v>
      </c>
      <c r="F112" s="2">
        <f t="shared" si="18"/>
        <v>0.23152709359605958</v>
      </c>
      <c r="G112" s="3">
        <f t="shared" si="11"/>
        <v>0.17898193760262696</v>
      </c>
      <c r="H112" s="3">
        <f t="shared" si="12"/>
        <v>-0.23152709359605958</v>
      </c>
      <c r="I112" s="3">
        <f t="shared" si="13"/>
        <v>0.11576354694972404</v>
      </c>
      <c r="J112" s="3">
        <f t="shared" si="20"/>
        <v>-0.11576354664633554</v>
      </c>
      <c r="K112" s="3">
        <f t="shared" si="15"/>
        <v>2.3279034769937978E-5</v>
      </c>
      <c r="L112" s="4">
        <f t="shared" si="19"/>
        <v>9.3669649689855738</v>
      </c>
      <c r="M112" s="4">
        <v>9.3669649689855738</v>
      </c>
    </row>
    <row r="113" spans="3:13">
      <c r="C113" s="6">
        <f t="shared" si="16"/>
        <v>10.999999999999977</v>
      </c>
      <c r="D113" s="6">
        <f t="shared" si="17"/>
        <v>60.999999999999979</v>
      </c>
      <c r="E113" s="18">
        <f t="shared" si="10"/>
        <v>10.999999999999977</v>
      </c>
      <c r="F113" s="2">
        <f t="shared" si="18"/>
        <v>0.22950819672131192</v>
      </c>
      <c r="G113" s="3">
        <f t="shared" si="11"/>
        <v>0.18032786885245869</v>
      </c>
      <c r="H113" s="3">
        <f t="shared" si="12"/>
        <v>-0.22950819672131192</v>
      </c>
      <c r="I113" s="3">
        <f t="shared" si="13"/>
        <v>0.11475409851938613</v>
      </c>
      <c r="J113" s="3">
        <f t="shared" si="20"/>
        <v>-0.11475409820192579</v>
      </c>
      <c r="K113" s="3">
        <f t="shared" si="15"/>
        <v>2.2903895602555124E-5</v>
      </c>
      <c r="L113" s="4">
        <f t="shared" si="19"/>
        <v>9.3599093554755761</v>
      </c>
      <c r="M113" s="4">
        <v>9.3599093554755761</v>
      </c>
    </row>
    <row r="114" spans="3:13">
      <c r="C114" s="6">
        <f t="shared" si="16"/>
        <v>11.099999999999977</v>
      </c>
      <c r="D114" s="6">
        <f t="shared" si="17"/>
        <v>61.09999999999998</v>
      </c>
      <c r="E114" s="18">
        <f t="shared" si="10"/>
        <v>11.099999999999977</v>
      </c>
      <c r="F114" s="2">
        <f t="shared" si="18"/>
        <v>0.22749590834697264</v>
      </c>
      <c r="G114" s="3">
        <f t="shared" si="11"/>
        <v>0.18166939443535154</v>
      </c>
      <c r="H114" s="3">
        <f t="shared" si="12"/>
        <v>-0.22749590834697264</v>
      </c>
      <c r="I114" s="3">
        <f t="shared" si="13"/>
        <v>0.11374795433935363</v>
      </c>
      <c r="J114" s="3">
        <f t="shared" si="20"/>
        <v>-0.11374795400761901</v>
      </c>
      <c r="K114" s="3">
        <f t="shared" si="15"/>
        <v>2.2535512238797129E-5</v>
      </c>
      <c r="L114" s="4">
        <f t="shared" si="19"/>
        <v>9.3528674341600322</v>
      </c>
      <c r="M114" s="4">
        <v>9.3528674341600322</v>
      </c>
    </row>
    <row r="115" spans="3:13">
      <c r="C115" s="6">
        <f t="shared" si="16"/>
        <v>11.199999999999976</v>
      </c>
      <c r="D115" s="6">
        <f t="shared" si="17"/>
        <v>61.199999999999974</v>
      </c>
      <c r="E115" s="18">
        <f t="shared" si="10"/>
        <v>11.199999999999976</v>
      </c>
      <c r="F115" s="2">
        <f t="shared" si="18"/>
        <v>0.22549019607843185</v>
      </c>
      <c r="G115" s="3">
        <f t="shared" si="11"/>
        <v>0.1830065359477121</v>
      </c>
      <c r="H115" s="3">
        <f t="shared" si="12"/>
        <v>-0.22549019607843185</v>
      </c>
      <c r="I115" s="3">
        <f t="shared" si="13"/>
        <v>0.11274509821232381</v>
      </c>
      <c r="J115" s="3">
        <f t="shared" si="20"/>
        <v>-0.11274509786610803</v>
      </c>
      <c r="K115" s="3">
        <f t="shared" si="15"/>
        <v>2.2173703843886283E-5</v>
      </c>
      <c r="L115" s="4">
        <f t="shared" si="19"/>
        <v>9.3458382427134588</v>
      </c>
      <c r="M115" s="4">
        <v>9.3458382427134588</v>
      </c>
    </row>
    <row r="116" spans="3:13">
      <c r="C116" s="6">
        <f t="shared" si="16"/>
        <v>11.299999999999976</v>
      </c>
      <c r="D116" s="6">
        <f t="shared" si="17"/>
        <v>61.299999999999976</v>
      </c>
      <c r="E116" s="18">
        <f t="shared" si="10"/>
        <v>11.299999999999976</v>
      </c>
      <c r="F116" s="2">
        <f t="shared" si="18"/>
        <v>0.22349102773246377</v>
      </c>
      <c r="G116" s="3">
        <f t="shared" si="11"/>
        <v>0.18433931484502414</v>
      </c>
      <c r="H116" s="3">
        <f t="shared" si="12"/>
        <v>-0.22349102773246377</v>
      </c>
      <c r="I116" s="3">
        <f t="shared" si="13"/>
        <v>0.11174551404668606</v>
      </c>
      <c r="J116" s="3">
        <f t="shared" si="20"/>
        <v>-0.1117455136857777</v>
      </c>
      <c r="K116" s="3">
        <f t="shared" si="15"/>
        <v>2.1818295978789926E-5</v>
      </c>
      <c r="L116" s="4">
        <f t="shared" si="19"/>
        <v>9.3388208289330343</v>
      </c>
      <c r="M116" s="4">
        <v>9.3388208289330343</v>
      </c>
    </row>
    <row r="117" spans="3:13">
      <c r="C117" s="6">
        <f t="shared" si="16"/>
        <v>11.399999999999975</v>
      </c>
      <c r="D117" s="6">
        <f t="shared" si="17"/>
        <v>61.399999999999977</v>
      </c>
      <c r="E117" s="18">
        <f t="shared" si="10"/>
        <v>11.399999999999975</v>
      </c>
      <c r="F117" s="2">
        <f t="shared" si="18"/>
        <v>0.22149837133550537</v>
      </c>
      <c r="G117" s="3">
        <f t="shared" si="11"/>
        <v>0.18566775244299641</v>
      </c>
      <c r="H117" s="3">
        <f t="shared" si="12"/>
        <v>-0.22149837133550537</v>
      </c>
      <c r="I117" s="3">
        <f t="shared" si="13"/>
        <v>0.11074918585566119</v>
      </c>
      <c r="J117" s="3">
        <f t="shared" si="20"/>
        <v>-0.11074918547984418</v>
      </c>
      <c r="K117" s="3">
        <f t="shared" si="15"/>
        <v>2.1469120320014023E-5</v>
      </c>
      <c r="L117" s="4">
        <f t="shared" si="19"/>
        <v>9.3318142499327301</v>
      </c>
      <c r="M117" s="4">
        <v>9.3318142499327301</v>
      </c>
    </row>
    <row r="118" spans="3:13">
      <c r="C118" s="6">
        <f t="shared" si="16"/>
        <v>11.499999999999975</v>
      </c>
      <c r="D118" s="6">
        <f t="shared" si="17"/>
        <v>61.499999999999972</v>
      </c>
      <c r="E118" s="18">
        <f t="shared" si="10"/>
        <v>11.499999999999975</v>
      </c>
      <c r="F118" s="2">
        <f t="shared" si="18"/>
        <v>0.21951219512195172</v>
      </c>
      <c r="G118" s="3">
        <f t="shared" si="11"/>
        <v>0.18699186991869887</v>
      </c>
      <c r="H118" s="3">
        <f t="shared" si="12"/>
        <v>-0.21951219512195172</v>
      </c>
      <c r="I118" s="3">
        <f t="shared" si="13"/>
        <v>0.10975609775644911</v>
      </c>
      <c r="J118" s="3">
        <f t="shared" si="20"/>
        <v>-0.10975609736550261</v>
      </c>
      <c r="K118" s="3">
        <f t="shared" si="15"/>
        <v>2.1126014393940684E-5</v>
      </c>
      <c r="L118" s="4">
        <f t="shared" si="19"/>
        <v>9.3248175713549397</v>
      </c>
      <c r="M118" s="4">
        <v>9.3248175713549397</v>
      </c>
    </row>
    <row r="119" spans="3:13">
      <c r="C119" s="6">
        <f t="shared" si="16"/>
        <v>11.599999999999975</v>
      </c>
      <c r="D119" s="6">
        <f t="shared" si="17"/>
        <v>61.599999999999973</v>
      </c>
      <c r="E119" s="18">
        <f t="shared" si="10"/>
        <v>11.599999999999975</v>
      </c>
      <c r="F119" s="2">
        <f t="shared" si="18"/>
        <v>0.21753246753246805</v>
      </c>
      <c r="G119" s="3">
        <f t="shared" si="11"/>
        <v>0.18831168831168799</v>
      </c>
      <c r="H119" s="3">
        <f t="shared" si="12"/>
        <v>-0.21753246753246805</v>
      </c>
      <c r="I119" s="3">
        <f t="shared" si="13"/>
        <v>0.10876623396938494</v>
      </c>
      <c r="J119" s="3">
        <f t="shared" si="20"/>
        <v>-0.10876623356308311</v>
      </c>
      <c r="K119" s="3">
        <f t="shared" si="15"/>
        <v>2.0788821324932427E-5</v>
      </c>
      <c r="L119" s="4">
        <f t="shared" si="19"/>
        <v>9.3178298665999133</v>
      </c>
      <c r="M119" s="4">
        <v>9.3178298665999133</v>
      </c>
    </row>
    <row r="120" spans="3:13">
      <c r="C120" s="6">
        <f t="shared" si="16"/>
        <v>11.699999999999974</v>
      </c>
      <c r="D120" s="6">
        <f t="shared" si="17"/>
        <v>61.699999999999974</v>
      </c>
      <c r="E120" s="18">
        <f t="shared" si="10"/>
        <v>11.699999999999974</v>
      </c>
      <c r="F120" s="2">
        <f t="shared" si="18"/>
        <v>0.21555915721231816</v>
      </c>
      <c r="G120" s="3">
        <f t="shared" si="11"/>
        <v>0.18962722852512123</v>
      </c>
      <c r="H120" s="3">
        <f t="shared" si="12"/>
        <v>-0.21555915721231816</v>
      </c>
      <c r="I120" s="3">
        <f t="shared" si="13"/>
        <v>0.10777957881710311</v>
      </c>
      <c r="J120" s="3">
        <f t="shared" si="20"/>
        <v>-0.10777957839521506</v>
      </c>
      <c r="K120" s="3">
        <f t="shared" si="15"/>
        <v>2.0457389596370557E-5</v>
      </c>
      <c r="L120" s="4">
        <f t="shared" si="19"/>
        <v>9.3108502160712092</v>
      </c>
      <c r="M120" s="4">
        <v>9.3108502160712092</v>
      </c>
    </row>
    <row r="121" spans="3:13">
      <c r="C121" s="6">
        <f t="shared" si="16"/>
        <v>11.799999999999974</v>
      </c>
      <c r="D121" s="6">
        <f t="shared" si="17"/>
        <v>61.799999999999976</v>
      </c>
      <c r="E121" s="18">
        <f t="shared" si="10"/>
        <v>11.799999999999974</v>
      </c>
      <c r="F121" s="2">
        <f t="shared" si="18"/>
        <v>0.21359223300970925</v>
      </c>
      <c r="G121" s="3">
        <f t="shared" si="11"/>
        <v>0.19093851132686049</v>
      </c>
      <c r="H121" s="3">
        <f t="shared" si="12"/>
        <v>-0.21359223300970925</v>
      </c>
      <c r="I121" s="3">
        <f t="shared" si="13"/>
        <v>0.10679611672370985</v>
      </c>
      <c r="J121" s="3">
        <f t="shared" si="20"/>
        <v>-0.1067961162859994</v>
      </c>
      <c r="K121" s="3">
        <f t="shared" si="15"/>
        <v>2.0131572823767208E-5</v>
      </c>
      <c r="L121" s="4">
        <f t="shared" si="19"/>
        <v>9.3038777064335765</v>
      </c>
      <c r="M121" s="4">
        <v>9.3038777064335765</v>
      </c>
    </row>
    <row r="122" spans="3:13">
      <c r="C122" s="6">
        <f t="shared" si="16"/>
        <v>11.899999999999974</v>
      </c>
      <c r="D122" s="6">
        <f t="shared" si="17"/>
        <v>61.899999999999977</v>
      </c>
      <c r="E122" s="18">
        <f t="shared" si="10"/>
        <v>11.899999999999974</v>
      </c>
      <c r="F122" s="2">
        <f t="shared" si="18"/>
        <v>0.21163166397415237</v>
      </c>
      <c r="G122" s="3">
        <f t="shared" si="11"/>
        <v>0.19224555735056506</v>
      </c>
      <c r="H122" s="3">
        <f t="shared" si="12"/>
        <v>-0.21163166397415237</v>
      </c>
      <c r="I122" s="3">
        <f t="shared" si="13"/>
        <v>0.10581583221396339</v>
      </c>
      <c r="J122" s="3">
        <f t="shared" si="20"/>
        <v>-0.10581583176018898</v>
      </c>
      <c r="K122" s="3">
        <f t="shared" si="15"/>
        <v>1.9811229539326569E-5</v>
      </c>
      <c r="L122" s="4">
        <f t="shared" si="19"/>
        <v>9.2969114298835382</v>
      </c>
      <c r="M122" s="4">
        <v>9.2969114298835382</v>
      </c>
    </row>
    <row r="123" spans="3:13">
      <c r="C123" s="6">
        <f t="shared" si="16"/>
        <v>11.999999999999973</v>
      </c>
      <c r="D123" s="6">
        <f t="shared" si="17"/>
        <v>61.999999999999972</v>
      </c>
      <c r="E123" s="18">
        <f t="shared" si="10"/>
        <v>11.999999999999973</v>
      </c>
      <c r="F123" s="2">
        <f t="shared" si="18"/>
        <v>0.20967741935483925</v>
      </c>
      <c r="G123" s="3">
        <f t="shared" si="11"/>
        <v>0.19354838709677386</v>
      </c>
      <c r="H123" s="3">
        <f t="shared" si="12"/>
        <v>-0.20967741935483925</v>
      </c>
      <c r="I123" s="3">
        <f t="shared" si="13"/>
        <v>0.10483870991246236</v>
      </c>
      <c r="J123" s="3">
        <f t="shared" si="20"/>
        <v>-0.10483870944237689</v>
      </c>
      <c r="K123" s="3">
        <f t="shared" si="15"/>
        <v>1.9496222987261391E-5</v>
      </c>
      <c r="L123" s="4">
        <f t="shared" si="19"/>
        <v>9.2899504834306352</v>
      </c>
      <c r="M123" s="4">
        <v>9.2899504834306352</v>
      </c>
    </row>
    <row r="124" spans="3:13">
      <c r="C124" s="6">
        <f t="shared" si="16"/>
        <v>12.099999999999973</v>
      </c>
      <c r="D124" s="6">
        <f t="shared" si="17"/>
        <v>62.099999999999973</v>
      </c>
      <c r="E124" s="18">
        <f t="shared" si="10"/>
        <v>12.099999999999973</v>
      </c>
      <c r="F124" s="2">
        <f t="shared" si="18"/>
        <v>0.20772946859903435</v>
      </c>
      <c r="G124" s="3">
        <f t="shared" si="11"/>
        <v>0.1948470209339771</v>
      </c>
      <c r="H124" s="3">
        <f t="shared" si="12"/>
        <v>-0.20772946859903435</v>
      </c>
      <c r="I124" s="3">
        <f t="shared" si="13"/>
        <v>0.1038647345428419</v>
      </c>
      <c r="J124" s="3">
        <f t="shared" si="20"/>
        <v>-0.10386473405619245</v>
      </c>
      <c r="K124" s="3">
        <f t="shared" si="15"/>
        <v>1.9186420929281911E-5</v>
      </c>
      <c r="L124" s="4">
        <f t="shared" si="19"/>
        <v>9.2829939681887392</v>
      </c>
      <c r="M124" s="4">
        <v>9.2829939681887392</v>
      </c>
    </row>
    <row r="125" spans="3:13">
      <c r="C125" s="6">
        <f t="shared" si="16"/>
        <v>12.199999999999973</v>
      </c>
      <c r="D125" s="6">
        <f t="shared" si="17"/>
        <v>62.199999999999974</v>
      </c>
      <c r="E125" s="18">
        <f t="shared" si="10"/>
        <v>12.199999999999973</v>
      </c>
      <c r="F125" s="2">
        <f t="shared" si="18"/>
        <v>0.20578778135048284</v>
      </c>
      <c r="G125" s="3">
        <f t="shared" si="11"/>
        <v>0.19614147909967811</v>
      </c>
      <c r="H125" s="3">
        <f t="shared" si="12"/>
        <v>-0.20578778135048284</v>
      </c>
      <c r="I125" s="3">
        <f t="shared" si="13"/>
        <v>0.10289389092697752</v>
      </c>
      <c r="J125" s="3">
        <f t="shared" si="20"/>
        <v>-0.10289389042350532</v>
      </c>
      <c r="K125" s="3">
        <f t="shared" si="15"/>
        <v>1.8881695459660452E-5</v>
      </c>
      <c r="L125" s="4">
        <f t="shared" si="19"/>
        <v>9.2760409886757653</v>
      </c>
      <c r="M125" s="4">
        <v>9.2760409886757653</v>
      </c>
    </row>
    <row r="126" spans="3:13">
      <c r="C126" s="6">
        <f t="shared" si="16"/>
        <v>12.299999999999972</v>
      </c>
      <c r="D126" s="6">
        <f t="shared" si="17"/>
        <v>62.299999999999969</v>
      </c>
      <c r="E126" s="18">
        <f t="shared" si="10"/>
        <v>12.299999999999972</v>
      </c>
      <c r="F126" s="2">
        <f t="shared" si="18"/>
        <v>0.2038523274478336</v>
      </c>
      <c r="G126" s="3">
        <f t="shared" si="11"/>
        <v>0.19743178170144426</v>
      </c>
      <c r="H126" s="3">
        <f t="shared" si="12"/>
        <v>-0.2038523274478336</v>
      </c>
      <c r="I126" s="3">
        <f t="shared" si="13"/>
        <v>0.10192616398419677</v>
      </c>
      <c r="J126" s="3">
        <f t="shared" si="20"/>
        <v>-0.10192616346363684</v>
      </c>
      <c r="K126" s="3">
        <f t="shared" si="15"/>
        <v>1.8581922829136177E-5</v>
      </c>
      <c r="L126" s="4">
        <f t="shared" si="19"/>
        <v>9.2690906521159597</v>
      </c>
      <c r="M126" s="4">
        <v>9.2690906521159597</v>
      </c>
    </row>
    <row r="127" spans="3:13">
      <c r="C127" s="6">
        <f t="shared" si="16"/>
        <v>12.399999999999972</v>
      </c>
      <c r="D127" s="6">
        <f t="shared" si="17"/>
        <v>62.39999999999997</v>
      </c>
      <c r="E127" s="18">
        <f t="shared" si="10"/>
        <v>12.399999999999972</v>
      </c>
      <c r="F127" s="2">
        <f t="shared" si="18"/>
        <v>0.20192307692307748</v>
      </c>
      <c r="G127" s="3">
        <f t="shared" si="11"/>
        <v>0.19871794871794837</v>
      </c>
      <c r="H127" s="3">
        <f t="shared" si="12"/>
        <v>-0.20192307692307748</v>
      </c>
      <c r="I127" s="3">
        <f t="shared" si="13"/>
        <v>0.10096153873049818</v>
      </c>
      <c r="J127" s="3">
        <f t="shared" si="20"/>
        <v>-0.1009615381925793</v>
      </c>
      <c r="K127" s="3">
        <f t="shared" si="15"/>
        <v>1.8286983277576718E-5</v>
      </c>
      <c r="L127" s="4">
        <f t="shared" si="19"/>
        <v>9.2621420677530502</v>
      </c>
      <c r="M127" s="4">
        <v>9.2621420677530502</v>
      </c>
    </row>
    <row r="128" spans="3:13">
      <c r="C128" s="6">
        <f t="shared" si="16"/>
        <v>12.499999999999972</v>
      </c>
      <c r="D128" s="6">
        <f t="shared" si="17"/>
        <v>62.499999999999972</v>
      </c>
      <c r="E128" s="18">
        <f t="shared" si="10"/>
        <v>12.499999999999972</v>
      </c>
      <c r="F128" s="2">
        <f t="shared" si="18"/>
        <v>0.20000000000000054</v>
      </c>
      <c r="G128" s="3">
        <f t="shared" si="11"/>
        <v>0.19999999999999962</v>
      </c>
      <c r="H128" s="3">
        <f t="shared" si="12"/>
        <v>-0.20000000000000054</v>
      </c>
      <c r="I128" s="3">
        <f t="shared" si="13"/>
        <v>0.10000000027777806</v>
      </c>
      <c r="J128" s="3">
        <f t="shared" si="20"/>
        <v>-9.9999999722222482E-2</v>
      </c>
      <c r="K128" s="3">
        <f t="shared" si="15"/>
        <v>1.7996760874508522E-5</v>
      </c>
      <c r="L128" s="4">
        <f t="shared" si="19"/>
        <v>9.255194346163627</v>
      </c>
      <c r="M128" s="4">
        <v>9.255194346163627</v>
      </c>
    </row>
    <row r="129" spans="3:13">
      <c r="C129" s="6">
        <f t="shared" si="16"/>
        <v>12.599999999999971</v>
      </c>
      <c r="D129" s="6">
        <f t="shared" si="17"/>
        <v>62.599999999999973</v>
      </c>
      <c r="E129" s="18">
        <f t="shared" si="10"/>
        <v>12.599999999999971</v>
      </c>
      <c r="F129" s="2">
        <f t="shared" si="18"/>
        <v>0.1980830670926523</v>
      </c>
      <c r="G129" s="3">
        <f t="shared" si="11"/>
        <v>0.20127795527156511</v>
      </c>
      <c r="H129" s="3">
        <f t="shared" si="12"/>
        <v>-0.1980830670926523</v>
      </c>
      <c r="I129" s="3">
        <f t="shared" si="13"/>
        <v>9.9041533833064507E-2</v>
      </c>
      <c r="J129" s="3">
        <f t="shared" si="20"/>
        <v>-9.9041533259587797E-2</v>
      </c>
      <c r="K129" s="3">
        <f t="shared" si="15"/>
        <v>1.7711143367279969E-5</v>
      </c>
      <c r="L129" s="4">
        <f t="shared" si="19"/>
        <v>9.2482465985741591</v>
      </c>
      <c r="M129" s="4">
        <v>9.2482465985741591</v>
      </c>
    </row>
    <row r="130" spans="3:13">
      <c r="C130" s="6">
        <f t="shared" si="16"/>
        <v>12.699999999999971</v>
      </c>
      <c r="D130" s="6">
        <f t="shared" si="17"/>
        <v>62.699999999999974</v>
      </c>
      <c r="E130" s="18">
        <f t="shared" si="10"/>
        <v>12.699999999999971</v>
      </c>
      <c r="F130" s="2">
        <f t="shared" si="18"/>
        <v>0.1961722488038283</v>
      </c>
      <c r="G130" s="3">
        <f t="shared" si="11"/>
        <v>0.20255183413078112</v>
      </c>
      <c r="H130" s="3">
        <f t="shared" si="12"/>
        <v>-0.1961722488038283</v>
      </c>
      <c r="I130" s="3">
        <f t="shared" si="13"/>
        <v>9.8086124697758778E-2</v>
      </c>
      <c r="J130" s="3">
        <f t="shared" si="20"/>
        <v>-9.8086124106069525E-2</v>
      </c>
      <c r="K130" s="3">
        <f t="shared" si="15"/>
        <v>1.7430022036357684E-5</v>
      </c>
      <c r="L130" s="4">
        <f t="shared" si="19"/>
        <v>9.2412979361784089</v>
      </c>
      <c r="M130" s="4">
        <v>9.2412979361784089</v>
      </c>
    </row>
    <row r="131" spans="3:13">
      <c r="C131" s="6">
        <f t="shared" si="16"/>
        <v>12.799999999999971</v>
      </c>
      <c r="D131" s="6">
        <f t="shared" si="17"/>
        <v>62.799999999999969</v>
      </c>
      <c r="E131" s="18">
        <f t="shared" ref="E131:E194" si="21">$A$10*$C131</f>
        <v>12.799999999999971</v>
      </c>
      <c r="F131" s="2">
        <f t="shared" si="18"/>
        <v>0.19426751592356745</v>
      </c>
      <c r="G131" s="3">
        <f t="shared" ref="G131:G194" si="22">IF(($A$4*$A$6-$E131)&gt;0,($E131+$A$14*$A$4)/$D131,($A$14*$A$4+$A$6*$A$4)/$D131)</f>
        <v>0.20382165605095504</v>
      </c>
      <c r="H131" s="3">
        <f t="shared" ref="H131:H194" si="23">($E131-$A$4*$A$6)/$D131</f>
        <v>-0.19426751592356745</v>
      </c>
      <c r="I131" s="3">
        <f t="shared" ref="I131:I194" si="24">0.5*(SQRT(($A$16+$H131)^2+4*$A$16*$G131))</f>
        <v>9.7133758266883904E-2</v>
      </c>
      <c r="J131" s="3">
        <f t="shared" si="20"/>
        <v>-9.7133757656683542E-2</v>
      </c>
      <c r="K131" s="3">
        <f t="shared" ref="K131:K194" si="25">0.5*(SQRT(($A$8+$G131)^2+4*$A$8*$F131)-($A$8+$G131))</f>
        <v>1.7153291557450712E-5</v>
      </c>
      <c r="L131" s="4">
        <f t="shared" si="19"/>
        <v>9.2343474694560221</v>
      </c>
      <c r="M131" s="4">
        <v>9.2343474694560221</v>
      </c>
    </row>
    <row r="132" spans="3:13">
      <c r="C132" s="6">
        <f t="shared" ref="C132:C195" si="26">C131+$A$18</f>
        <v>12.89999999999997</v>
      </c>
      <c r="D132" s="6">
        <f t="shared" ref="D132:D195" si="27">$A$4+$C132</f>
        <v>62.89999999999997</v>
      </c>
      <c r="E132" s="18">
        <f t="shared" si="21"/>
        <v>12.89999999999997</v>
      </c>
      <c r="F132" s="2">
        <f t="shared" ref="F132:F195" si="28">($A$4*$A$6-$E132)/$D132</f>
        <v>0.19236883942766353</v>
      </c>
      <c r="G132" s="3">
        <f t="shared" si="22"/>
        <v>0.20508744038155766</v>
      </c>
      <c r="H132" s="3">
        <f t="shared" si="23"/>
        <v>-0.19236883942766353</v>
      </c>
      <c r="I132" s="3">
        <f t="shared" si="24"/>
        <v>9.6184420028340489E-2</v>
      </c>
      <c r="J132" s="3">
        <f t="shared" si="20"/>
        <v>-9.618441939932304E-2</v>
      </c>
      <c r="K132" s="3">
        <f t="shared" si="25"/>
        <v>1.6880849870018477E-5</v>
      </c>
      <c r="L132" s="4">
        <f t="shared" ref="L132:L195" si="29">IF($J132&gt;0,-LOG($J132),14+LOG($K132))</f>
        <v>9.2273943074891704</v>
      </c>
      <c r="M132" s="4">
        <v>9.2273943074891704</v>
      </c>
    </row>
    <row r="133" spans="3:13">
      <c r="C133" s="6">
        <f t="shared" si="26"/>
        <v>12.99999999999997</v>
      </c>
      <c r="D133" s="6">
        <f t="shared" si="27"/>
        <v>62.999999999999972</v>
      </c>
      <c r="E133" s="18">
        <f t="shared" si="21"/>
        <v>12.99999999999997</v>
      </c>
      <c r="F133" s="2">
        <f t="shared" si="28"/>
        <v>0.19047619047619105</v>
      </c>
      <c r="G133" s="3">
        <f t="shared" si="22"/>
        <v>0.20634920634920595</v>
      </c>
      <c r="H133" s="3">
        <f t="shared" si="23"/>
        <v>-0.19047619047619105</v>
      </c>
      <c r="I133" s="3">
        <f t="shared" si="24"/>
        <v>9.5238095562169597E-2</v>
      </c>
      <c r="J133" s="3">
        <f t="shared" si="20"/>
        <v>-9.5238094914021451E-2</v>
      </c>
      <c r="K133" s="3">
        <f t="shared" si="25"/>
        <v>1.6612598051829464E-5</v>
      </c>
      <c r="L133" s="4">
        <f t="shared" si="29"/>
        <v>9.2204375572761634</v>
      </c>
      <c r="M133" s="4">
        <v>9.2204375572761634</v>
      </c>
    </row>
    <row r="134" spans="3:13">
      <c r="C134" s="6">
        <f t="shared" si="26"/>
        <v>13.099999999999969</v>
      </c>
      <c r="D134" s="6">
        <f t="shared" si="27"/>
        <v>63.099999999999966</v>
      </c>
      <c r="E134" s="18">
        <f t="shared" si="21"/>
        <v>13.099999999999969</v>
      </c>
      <c r="F134" s="2">
        <f t="shared" si="28"/>
        <v>0.18858954041204495</v>
      </c>
      <c r="G134" s="3">
        <f t="shared" si="22"/>
        <v>0.20760697305863671</v>
      </c>
      <c r="H134" s="3">
        <f t="shared" si="23"/>
        <v>-0.18858954041204495</v>
      </c>
      <c r="I134" s="3">
        <f t="shared" si="24"/>
        <v>9.4294770539822659E-2</v>
      </c>
      <c r="J134" s="3">
        <f t="shared" si="20"/>
        <v>-9.4294769872222295E-2</v>
      </c>
      <c r="K134" s="3">
        <f t="shared" si="25"/>
        <v>1.6348440199251413E-5</v>
      </c>
      <c r="L134" s="4">
        <f t="shared" si="29"/>
        <v>9.2134763230407799</v>
      </c>
      <c r="M134" s="4">
        <v>9.2134763230407799</v>
      </c>
    </row>
    <row r="135" spans="3:13">
      <c r="C135" s="6">
        <f t="shared" si="26"/>
        <v>13.199999999999969</v>
      </c>
      <c r="D135" s="6">
        <f t="shared" si="27"/>
        <v>63.199999999999967</v>
      </c>
      <c r="E135" s="18">
        <f t="shared" si="21"/>
        <v>13.199999999999969</v>
      </c>
      <c r="F135" s="2">
        <f t="shared" si="28"/>
        <v>0.18670886075949425</v>
      </c>
      <c r="G135" s="3">
        <f t="shared" si="22"/>
        <v>0.2088607594936705</v>
      </c>
      <c r="H135" s="3">
        <f t="shared" si="23"/>
        <v>-0.18670886075949425</v>
      </c>
      <c r="I135" s="3">
        <f t="shared" si="24"/>
        <v>9.3354430723438284E-2</v>
      </c>
      <c r="J135" s="3">
        <f t="shared" si="20"/>
        <v>-9.3354430036055966E-2</v>
      </c>
      <c r="K135" s="3">
        <f t="shared" si="25"/>
        <v>1.6088283313037133E-5</v>
      </c>
      <c r="L135" s="4">
        <f t="shared" si="29"/>
        <v>9.2065097055377976</v>
      </c>
      <c r="M135" s="4">
        <v>9.2065097055377976</v>
      </c>
    </row>
    <row r="136" spans="3:13">
      <c r="C136" s="6">
        <f t="shared" si="26"/>
        <v>13.299999999999969</v>
      </c>
      <c r="D136" s="6">
        <f t="shared" si="27"/>
        <v>63.299999999999969</v>
      </c>
      <c r="E136" s="18">
        <f t="shared" si="21"/>
        <v>13.299999999999969</v>
      </c>
      <c r="F136" s="2">
        <f t="shared" si="28"/>
        <v>0.18483412322274939</v>
      </c>
      <c r="G136" s="3">
        <f t="shared" si="22"/>
        <v>0.21011058451816705</v>
      </c>
      <c r="H136" s="3">
        <f t="shared" si="23"/>
        <v>-0.18483412322274939</v>
      </c>
      <c r="I136" s="3">
        <f t="shared" si="24"/>
        <v>9.2417061965125891E-2</v>
      </c>
      <c r="J136" s="3">
        <f t="shared" si="20"/>
        <v>-9.2417061257623501E-2</v>
      </c>
      <c r="K136" s="3">
        <f t="shared" si="25"/>
        <v>1.5832037189217329E-5</v>
      </c>
      <c r="L136" s="4">
        <f t="shared" si="29"/>
        <v>9.1995368013507459</v>
      </c>
      <c r="M136" s="4">
        <v>9.1995368013507459</v>
      </c>
    </row>
    <row r="137" spans="3:13">
      <c r="C137" s="6">
        <f t="shared" si="26"/>
        <v>13.399999999999968</v>
      </c>
      <c r="D137" s="6">
        <f t="shared" si="27"/>
        <v>63.39999999999997</v>
      </c>
      <c r="E137" s="18">
        <f t="shared" si="21"/>
        <v>13.399999999999968</v>
      </c>
      <c r="F137" s="2">
        <f t="shared" si="28"/>
        <v>0.18296529968454317</v>
      </c>
      <c r="G137" s="3">
        <f t="shared" si="22"/>
        <v>0.21135646687697121</v>
      </c>
      <c r="H137" s="3">
        <f t="shared" si="23"/>
        <v>-0.18296529968454317</v>
      </c>
      <c r="I137" s="3">
        <f t="shared" si="24"/>
        <v>9.1482650206256261E-2</v>
      </c>
      <c r="J137" s="3">
        <f t="shared" si="20"/>
        <v>-9.1482649478286909E-2</v>
      </c>
      <c r="K137" s="3">
        <f t="shared" si="25"/>
        <v>1.5579614314795154E-5</v>
      </c>
      <c r="L137" s="4">
        <f t="shared" si="29"/>
        <v>9.1925567021793242</v>
      </c>
      <c r="M137" s="4">
        <v>9.1925567021793242</v>
      </c>
    </row>
    <row r="138" spans="3:13">
      <c r="C138" s="6">
        <f t="shared" si="26"/>
        <v>13.499999999999968</v>
      </c>
      <c r="D138" s="6">
        <f t="shared" si="27"/>
        <v>63.499999999999972</v>
      </c>
      <c r="E138" s="18">
        <f t="shared" si="21"/>
        <v>13.499999999999968</v>
      </c>
      <c r="F138" s="2">
        <f t="shared" si="28"/>
        <v>0.181102362204725</v>
      </c>
      <c r="G138" s="3">
        <f t="shared" si="22"/>
        <v>0.21259842519684999</v>
      </c>
      <c r="H138" s="3">
        <f t="shared" si="23"/>
        <v>-0.181102362204725</v>
      </c>
      <c r="I138" s="3">
        <f t="shared" si="24"/>
        <v>9.0551181476758655E-2</v>
      </c>
      <c r="J138" s="3">
        <f t="shared" si="20"/>
        <v>-9.0551180727966349E-2</v>
      </c>
      <c r="K138" s="3">
        <f t="shared" si="25"/>
        <v>1.5330929768284096E-5</v>
      </c>
      <c r="L138" s="4">
        <f t="shared" si="29"/>
        <v>9.1855684941231708</v>
      </c>
      <c r="M138" s="4">
        <v>9.1855684941231708</v>
      </c>
    </row>
    <row r="139" spans="3:13">
      <c r="C139" s="6">
        <f t="shared" si="26"/>
        <v>13.599999999999968</v>
      </c>
      <c r="D139" s="6">
        <f t="shared" si="27"/>
        <v>63.599999999999966</v>
      </c>
      <c r="E139" s="18">
        <f t="shared" si="21"/>
        <v>13.599999999999968</v>
      </c>
      <c r="F139" s="2">
        <f t="shared" si="28"/>
        <v>0.17924528301886852</v>
      </c>
      <c r="G139" s="3">
        <f t="shared" si="22"/>
        <v>0.213836477987421</v>
      </c>
      <c r="H139" s="3">
        <f t="shared" si="23"/>
        <v>-0.17924528301886852</v>
      </c>
      <c r="I139" s="3">
        <f t="shared" si="24"/>
        <v>8.9622641894424523E-2</v>
      </c>
      <c r="J139" s="3">
        <f t="shared" si="20"/>
        <v>-8.9622641124444E-2</v>
      </c>
      <c r="K139" s="3">
        <f t="shared" si="25"/>
        <v>1.5085901124381462E-5</v>
      </c>
      <c r="L139" s="4">
        <f t="shared" si="29"/>
        <v>9.1785712569477198</v>
      </c>
      <c r="M139" s="4">
        <v>9.1785712569477198</v>
      </c>
    </row>
    <row r="140" spans="3:13">
      <c r="C140" s="6">
        <f t="shared" si="26"/>
        <v>13.699999999999967</v>
      </c>
      <c r="D140" s="6">
        <f t="shared" si="27"/>
        <v>63.699999999999967</v>
      </c>
      <c r="E140" s="18">
        <f t="shared" si="21"/>
        <v>13.699999999999967</v>
      </c>
      <c r="F140" s="2">
        <f t="shared" si="28"/>
        <v>0.17739403453689229</v>
      </c>
      <c r="G140" s="3">
        <f t="shared" si="22"/>
        <v>0.21507064364207182</v>
      </c>
      <c r="H140" s="3">
        <f t="shared" si="23"/>
        <v>-0.17739403453689229</v>
      </c>
      <c r="I140" s="3">
        <f t="shared" si="24"/>
        <v>8.8697017664218017E-2</v>
      </c>
      <c r="J140" s="3">
        <f t="shared" si="20"/>
        <v>-8.869701687267427E-2</v>
      </c>
      <c r="K140" s="3">
        <f t="shared" si="25"/>
        <v>1.4844448363027229E-5</v>
      </c>
      <c r="L140" s="4">
        <f t="shared" si="29"/>
        <v>9.1715640633436735</v>
      </c>
      <c r="M140" s="4">
        <v>9.1715640633436735</v>
      </c>
    </row>
    <row r="141" spans="3:13">
      <c r="C141" s="6">
        <f t="shared" si="26"/>
        <v>13.799999999999967</v>
      </c>
      <c r="D141" s="6">
        <f t="shared" si="27"/>
        <v>63.799999999999969</v>
      </c>
      <c r="E141" s="18">
        <f t="shared" si="21"/>
        <v>13.799999999999967</v>
      </c>
      <c r="F141" s="2">
        <f t="shared" si="28"/>
        <v>0.1755485893416934</v>
      </c>
      <c r="G141" s="3">
        <f t="shared" si="22"/>
        <v>0.21630094043887105</v>
      </c>
      <c r="H141" s="3">
        <f t="shared" si="23"/>
        <v>-0.1755485893416934</v>
      </c>
      <c r="I141" s="3">
        <f t="shared" si="24"/>
        <v>8.777429507759274E-2</v>
      </c>
      <c r="J141" s="3">
        <f t="shared" si="20"/>
        <v>-8.7774294264100661E-2</v>
      </c>
      <c r="K141" s="3">
        <f t="shared" si="25"/>
        <v>1.4606493782182151E-5</v>
      </c>
      <c r="L141" s="4">
        <f t="shared" si="29"/>
        <v>9.1645459781657745</v>
      </c>
      <c r="M141" s="4">
        <v>9.1645459781657745</v>
      </c>
    </row>
    <row r="142" spans="3:13">
      <c r="C142" s="6">
        <f t="shared" si="26"/>
        <v>13.899999999999967</v>
      </c>
      <c r="D142" s="6">
        <f t="shared" si="27"/>
        <v>63.899999999999963</v>
      </c>
      <c r="E142" s="18">
        <f t="shared" si="21"/>
        <v>13.899999999999967</v>
      </c>
      <c r="F142" s="2">
        <f t="shared" si="28"/>
        <v>0.17370892018779405</v>
      </c>
      <c r="G142" s="3">
        <f t="shared" si="22"/>
        <v>0.21752738654147066</v>
      </c>
      <c r="H142" s="3">
        <f t="shared" si="23"/>
        <v>-0.17370892018779405</v>
      </c>
      <c r="I142" s="3">
        <f t="shared" si="24"/>
        <v>8.6854460511814946E-2</v>
      </c>
      <c r="J142" s="3">
        <f t="shared" si="20"/>
        <v>-8.6854459675979101E-2</v>
      </c>
      <c r="K142" s="3">
        <f t="shared" si="25"/>
        <v>1.4371961914685927E-5</v>
      </c>
      <c r="L142" s="4">
        <f t="shared" si="29"/>
        <v>9.1575160576653936</v>
      </c>
      <c r="M142" s="4">
        <v>9.1575160576653936</v>
      </c>
    </row>
    <row r="143" spans="3:13">
      <c r="C143" s="6">
        <f t="shared" si="26"/>
        <v>13.999999999999966</v>
      </c>
      <c r="D143" s="6">
        <f t="shared" si="27"/>
        <v>63.999999999999964</v>
      </c>
      <c r="E143" s="18">
        <f t="shared" si="21"/>
        <v>13.999999999999966</v>
      </c>
      <c r="F143" s="2">
        <f t="shared" si="28"/>
        <v>0.17187500000000061</v>
      </c>
      <c r="G143" s="3">
        <f t="shared" si="22"/>
        <v>0.21874999999999958</v>
      </c>
      <c r="H143" s="3">
        <f t="shared" si="23"/>
        <v>-0.17187500000000061</v>
      </c>
      <c r="I143" s="3">
        <f t="shared" si="24"/>
        <v>8.593750042929324E-2</v>
      </c>
      <c r="J143" s="3">
        <f t="shared" si="20"/>
        <v>-8.5937499570707371E-2</v>
      </c>
      <c r="K143" s="3">
        <f t="shared" si="25"/>
        <v>1.4140779448348906E-5</v>
      </c>
      <c r="L143" s="4">
        <f t="shared" si="29"/>
        <v>9.1504733486961882</v>
      </c>
      <c r="M143" s="4">
        <v>9.1504733486961882</v>
      </c>
    </row>
    <row r="144" spans="3:13">
      <c r="C144" s="6">
        <f t="shared" si="26"/>
        <v>14.099999999999966</v>
      </c>
      <c r="D144" s="6">
        <f t="shared" si="27"/>
        <v>64.099999999999966</v>
      </c>
      <c r="E144" s="18">
        <f t="shared" si="21"/>
        <v>14.099999999999966</v>
      </c>
      <c r="F144" s="2">
        <f t="shared" si="28"/>
        <v>0.17004680187207549</v>
      </c>
      <c r="G144" s="3">
        <f t="shared" si="22"/>
        <v>0.21996879875194966</v>
      </c>
      <c r="H144" s="3">
        <f t="shared" si="23"/>
        <v>-0.17004680187207549</v>
      </c>
      <c r="I144" s="3">
        <f t="shared" si="24"/>
        <v>8.5023401376914415E-2</v>
      </c>
      <c r="J144" s="3">
        <f t="shared" si="20"/>
        <v>-8.5023400495161078E-2</v>
      </c>
      <c r="K144" s="3">
        <f t="shared" si="25"/>
        <v>1.3912875149624249E-5</v>
      </c>
      <c r="L144" s="4">
        <f t="shared" si="29"/>
        <v>9.1434168879062945</v>
      </c>
      <c r="M144" s="4">
        <v>9.1434168879062945</v>
      </c>
    </row>
    <row r="145" spans="3:13">
      <c r="C145" s="6">
        <f t="shared" si="26"/>
        <v>14.199999999999966</v>
      </c>
      <c r="D145" s="6">
        <f t="shared" si="27"/>
        <v>64.19999999999996</v>
      </c>
      <c r="E145" s="18">
        <f t="shared" si="21"/>
        <v>14.199999999999966</v>
      </c>
      <c r="F145" s="2">
        <f t="shared" si="28"/>
        <v>0.16822429906542119</v>
      </c>
      <c r="G145" s="3">
        <f t="shared" si="22"/>
        <v>0.22118380062305257</v>
      </c>
      <c r="H145" s="3">
        <f t="shared" si="23"/>
        <v>-0.16822429906542119</v>
      </c>
      <c r="I145" s="3">
        <f t="shared" si="24"/>
        <v>8.4112149985385493E-2</v>
      </c>
      <c r="J145" s="3">
        <f t="shared" si="20"/>
        <v>-8.4112149080035697E-2</v>
      </c>
      <c r="K145" s="3">
        <f t="shared" si="25"/>
        <v>1.3688179790499744E-5</v>
      </c>
      <c r="L145" s="4">
        <f t="shared" si="29"/>
        <v>9.136345700909807</v>
      </c>
      <c r="M145" s="4">
        <v>9.136345700909807</v>
      </c>
    </row>
    <row r="146" spans="3:13">
      <c r="C146" s="6">
        <f t="shared" si="26"/>
        <v>14.299999999999965</v>
      </c>
      <c r="D146" s="6">
        <f t="shared" si="27"/>
        <v>64.299999999999969</v>
      </c>
      <c r="E146" s="18">
        <f t="shared" si="21"/>
        <v>14.299999999999965</v>
      </c>
      <c r="F146" s="2">
        <f t="shared" si="28"/>
        <v>0.16640746500777667</v>
      </c>
      <c r="G146" s="3">
        <f t="shared" si="22"/>
        <v>0.22239502332814887</v>
      </c>
      <c r="H146" s="3">
        <f t="shared" si="23"/>
        <v>-0.16640746500777667</v>
      </c>
      <c r="I146" s="3">
        <f t="shared" si="24"/>
        <v>8.3203732968582009E-2</v>
      </c>
      <c r="J146" s="3">
        <f t="shared" si="20"/>
        <v>-8.3203732039194664E-2</v>
      </c>
      <c r="K146" s="3">
        <f t="shared" si="25"/>
        <v>1.3466626078373345E-5</v>
      </c>
      <c r="L146" s="4">
        <f t="shared" si="29"/>
        <v>9.1292588014331422</v>
      </c>
      <c r="M146" s="4">
        <v>9.1292588014331422</v>
      </c>
    </row>
    <row r="147" spans="3:13">
      <c r="C147" s="6">
        <f t="shared" si="26"/>
        <v>14.399999999999965</v>
      </c>
      <c r="D147" s="6">
        <f t="shared" si="27"/>
        <v>64.399999999999963</v>
      </c>
      <c r="E147" s="18">
        <f t="shared" si="21"/>
        <v>14.399999999999965</v>
      </c>
      <c r="F147" s="2">
        <f t="shared" si="28"/>
        <v>0.16459627329192611</v>
      </c>
      <c r="G147" s="3">
        <f t="shared" si="22"/>
        <v>0.22360248447204928</v>
      </c>
      <c r="H147" s="3">
        <f t="shared" si="23"/>
        <v>-0.16459627329192611</v>
      </c>
      <c r="I147" s="3">
        <f t="shared" si="24"/>
        <v>8.2298137122902265E-2</v>
      </c>
      <c r="J147" s="3">
        <f t="shared" si="20"/>
        <v>-8.2298136169023844E-2</v>
      </c>
      <c r="K147" s="3">
        <f t="shared" si="25"/>
        <v>1.3248148588926312E-5</v>
      </c>
      <c r="L147" s="4">
        <f t="shared" si="29"/>
        <v>9.1221551904393614</v>
      </c>
      <c r="M147" s="4">
        <v>9.1221551904393614</v>
      </c>
    </row>
    <row r="148" spans="3:13">
      <c r="C148" s="6">
        <f t="shared" si="26"/>
        <v>14.499999999999964</v>
      </c>
      <c r="D148" s="6">
        <f t="shared" si="27"/>
        <v>64.499999999999972</v>
      </c>
      <c r="E148" s="18">
        <f t="shared" si="21"/>
        <v>14.499999999999964</v>
      </c>
      <c r="F148" s="2">
        <f t="shared" si="28"/>
        <v>0.16279069767441923</v>
      </c>
      <c r="G148" s="3">
        <f t="shared" si="22"/>
        <v>0.22480620155038714</v>
      </c>
      <c r="H148" s="3">
        <f t="shared" si="23"/>
        <v>-0.16279069767441923</v>
      </c>
      <c r="I148" s="3">
        <f t="shared" si="24"/>
        <v>8.1395349326627606E-2</v>
      </c>
      <c r="J148" s="3">
        <f t="shared" si="20"/>
        <v>-8.1395348347791621E-2</v>
      </c>
      <c r="K148" s="3">
        <f t="shared" si="25"/>
        <v>1.3032683701702519E-5</v>
      </c>
      <c r="L148" s="4">
        <f t="shared" si="29"/>
        <v>9.1150338552237216</v>
      </c>
      <c r="M148" s="4">
        <v>9.1150338552237216</v>
      </c>
    </row>
    <row r="149" spans="3:13">
      <c r="C149" s="6">
        <f t="shared" si="26"/>
        <v>14.599999999999964</v>
      </c>
      <c r="D149" s="6">
        <f t="shared" si="27"/>
        <v>64.599999999999966</v>
      </c>
      <c r="E149" s="18">
        <f t="shared" si="21"/>
        <v>14.599999999999964</v>
      </c>
      <c r="F149" s="2">
        <f t="shared" si="28"/>
        <v>0.16099071207430404</v>
      </c>
      <c r="G149" s="3">
        <f t="shared" si="22"/>
        <v>0.22600619195046395</v>
      </c>
      <c r="H149" s="3">
        <f t="shared" si="23"/>
        <v>-0.16099071207430404</v>
      </c>
      <c r="I149" s="3">
        <f t="shared" si="24"/>
        <v>8.049535653928877E-2</v>
      </c>
      <c r="J149" s="3">
        <f t="shared" si="20"/>
        <v>-8.0495355535015273E-2</v>
      </c>
      <c r="K149" s="3">
        <f t="shared" si="25"/>
        <v>1.2820169538435566E-5</v>
      </c>
      <c r="L149" s="4">
        <f t="shared" si="29"/>
        <v>9.1078937684839048</v>
      </c>
      <c r="M149" s="4">
        <v>9.1078937684839048</v>
      </c>
    </row>
    <row r="150" spans="3:13">
      <c r="C150" s="6">
        <f t="shared" si="26"/>
        <v>14.699999999999964</v>
      </c>
      <c r="D150" s="6">
        <f t="shared" si="27"/>
        <v>64.69999999999996</v>
      </c>
      <c r="E150" s="18">
        <f t="shared" si="21"/>
        <v>14.699999999999964</v>
      </c>
      <c r="F150" s="2">
        <f t="shared" si="28"/>
        <v>0.15919629057187082</v>
      </c>
      <c r="G150" s="3">
        <f t="shared" si="22"/>
        <v>0.22720247295208612</v>
      </c>
      <c r="H150" s="3">
        <f t="shared" si="23"/>
        <v>-0.15919629057187082</v>
      </c>
      <c r="I150" s="3">
        <f t="shared" si="24"/>
        <v>7.9598145801037898E-2</v>
      </c>
      <c r="J150" s="3">
        <f t="shared" si="20"/>
        <v>-7.9598144770832921E-2</v>
      </c>
      <c r="K150" s="3">
        <f t="shared" si="25"/>
        <v>1.2610545903721238E-5</v>
      </c>
      <c r="L150" s="4">
        <f t="shared" si="29"/>
        <v>9.1007338873535826</v>
      </c>
      <c r="M150" s="4">
        <v>9.1007338873535826</v>
      </c>
    </row>
    <row r="151" spans="3:13">
      <c r="C151" s="6">
        <f t="shared" si="26"/>
        <v>14.799999999999963</v>
      </c>
      <c r="D151" s="6">
        <f t="shared" si="27"/>
        <v>64.799999999999969</v>
      </c>
      <c r="E151" s="18">
        <f t="shared" si="21"/>
        <v>14.799999999999963</v>
      </c>
      <c r="F151" s="2">
        <f t="shared" si="28"/>
        <v>0.15740740740740805</v>
      </c>
      <c r="G151" s="3">
        <f t="shared" si="22"/>
        <v>0.2283950617283946</v>
      </c>
      <c r="H151" s="3">
        <f t="shared" si="23"/>
        <v>-0.15740740740740805</v>
      </c>
      <c r="I151" s="3">
        <f t="shared" si="24"/>
        <v>7.8703704232026467E-2</v>
      </c>
      <c r="J151" s="3">
        <f t="shared" si="20"/>
        <v>-7.8703703175381584E-2</v>
      </c>
      <c r="K151" s="3">
        <f t="shared" si="25"/>
        <v>1.2403754228312858E-5</v>
      </c>
      <c r="L151" s="4">
        <f t="shared" si="29"/>
        <v>9.0935531524100988</v>
      </c>
      <c r="M151" s="4">
        <v>9.0935531524100988</v>
      </c>
    </row>
    <row r="152" spans="3:13">
      <c r="C152" s="6">
        <f t="shared" si="26"/>
        <v>14.899999999999963</v>
      </c>
      <c r="D152" s="6">
        <f t="shared" si="27"/>
        <v>64.899999999999963</v>
      </c>
      <c r="E152" s="18">
        <f t="shared" si="21"/>
        <v>14.899999999999963</v>
      </c>
      <c r="F152" s="2">
        <f t="shared" si="28"/>
        <v>0.15562403697996985</v>
      </c>
      <c r="G152" s="3">
        <f t="shared" si="22"/>
        <v>0.22958397534668679</v>
      </c>
      <c r="H152" s="3">
        <f t="shared" si="23"/>
        <v>-0.15562403697996985</v>
      </c>
      <c r="I152" s="3">
        <f t="shared" si="24"/>
        <v>7.7812019031789109E-2</v>
      </c>
      <c r="J152" s="3">
        <f t="shared" si="20"/>
        <v>-7.7812017948180739E-2</v>
      </c>
      <c r="K152" s="3">
        <f t="shared" si="25"/>
        <v>1.2199737514512199E-5</v>
      </c>
      <c r="L152" s="4">
        <f t="shared" si="29"/>
        <v>9.0863504866398905</v>
      </c>
      <c r="M152" s="4">
        <v>9.0863504866398905</v>
      </c>
    </row>
    <row r="153" spans="3:13">
      <c r="C153" s="6">
        <f t="shared" si="26"/>
        <v>14.999999999999963</v>
      </c>
      <c r="D153" s="6">
        <f t="shared" si="27"/>
        <v>64.999999999999957</v>
      </c>
      <c r="E153" s="18">
        <f t="shared" si="21"/>
        <v>14.999999999999963</v>
      </c>
      <c r="F153" s="2">
        <f t="shared" si="28"/>
        <v>0.15384615384615452</v>
      </c>
      <c r="G153" s="3">
        <f t="shared" si="22"/>
        <v>0.23076923076923034</v>
      </c>
      <c r="H153" s="3">
        <f t="shared" si="23"/>
        <v>-0.15384615384615452</v>
      </c>
      <c r="I153" s="3">
        <f t="shared" si="24"/>
        <v>7.692307747863282E-2</v>
      </c>
      <c r="J153" s="3">
        <f t="shared" si="20"/>
        <v>-7.6923076367521701E-2</v>
      </c>
      <c r="K153" s="3">
        <f t="shared" si="25"/>
        <v>1.1998440283864098E-5</v>
      </c>
      <c r="L153" s="4">
        <f t="shared" si="29"/>
        <v>9.0791247943695907</v>
      </c>
      <c r="M153" s="4">
        <v>9.0791247943695907</v>
      </c>
    </row>
    <row r="154" spans="3:13">
      <c r="C154" s="6">
        <f t="shared" si="26"/>
        <v>15.099999999999962</v>
      </c>
      <c r="D154" s="6">
        <f t="shared" si="27"/>
        <v>65.099999999999966</v>
      </c>
      <c r="E154" s="18">
        <f t="shared" si="21"/>
        <v>15.099999999999962</v>
      </c>
      <c r="F154" s="2">
        <f t="shared" si="28"/>
        <v>0.15207373271889466</v>
      </c>
      <c r="G154" s="3">
        <f t="shared" si="22"/>
        <v>0.23195084485407019</v>
      </c>
      <c r="H154" s="3">
        <f t="shared" si="23"/>
        <v>-0.15207373271889466</v>
      </c>
      <c r="I154" s="3">
        <f t="shared" si="24"/>
        <v>7.6036866929032068E-2</v>
      </c>
      <c r="J154" s="3">
        <f t="shared" si="20"/>
        <v>-7.6036865789862587E-2</v>
      </c>
      <c r="K154" s="3">
        <f t="shared" si="25"/>
        <v>1.1799808526793965E-5</v>
      </c>
      <c r="L154" s="4">
        <f t="shared" si="29"/>
        <v>9.0718749601509145</v>
      </c>
      <c r="M154" s="4">
        <v>9.0718749601509145</v>
      </c>
    </row>
    <row r="155" spans="3:13">
      <c r="C155" s="6">
        <f t="shared" si="26"/>
        <v>15.199999999999962</v>
      </c>
      <c r="D155" s="6">
        <f t="shared" si="27"/>
        <v>65.19999999999996</v>
      </c>
      <c r="E155" s="18">
        <f t="shared" si="21"/>
        <v>15.199999999999962</v>
      </c>
      <c r="F155" s="2">
        <f t="shared" si="28"/>
        <v>0.15030674846625836</v>
      </c>
      <c r="G155" s="3">
        <f t="shared" si="22"/>
        <v>0.23312883435582779</v>
      </c>
      <c r="H155" s="3">
        <f t="shared" si="23"/>
        <v>-0.15030674846625836</v>
      </c>
      <c r="I155" s="3">
        <f t="shared" si="24"/>
        <v>7.5153374817029411E-2</v>
      </c>
      <c r="J155" s="3">
        <f t="shared" si="20"/>
        <v>-7.5153373649228944E-2</v>
      </c>
      <c r="K155" s="3">
        <f t="shared" si="25"/>
        <v>1.1603789654424101E-5</v>
      </c>
      <c r="L155" s="4">
        <f t="shared" si="29"/>
        <v>9.0645998476081431</v>
      </c>
      <c r="M155" s="4">
        <v>9.0645998476081431</v>
      </c>
    </row>
    <row r="156" spans="3:13">
      <c r="C156" s="6">
        <f t="shared" si="26"/>
        <v>15.299999999999962</v>
      </c>
      <c r="D156" s="6">
        <f t="shared" si="27"/>
        <v>65.299999999999955</v>
      </c>
      <c r="E156" s="18">
        <f t="shared" si="21"/>
        <v>15.299999999999962</v>
      </c>
      <c r="F156" s="2">
        <f t="shared" si="28"/>
        <v>0.14854517611026102</v>
      </c>
      <c r="G156" s="3">
        <f t="shared" si="22"/>
        <v>0.2343032159264927</v>
      </c>
      <c r="H156" s="3">
        <f t="shared" si="23"/>
        <v>-0.14854517611026102</v>
      </c>
      <c r="I156" s="3">
        <f t="shared" si="24"/>
        <v>7.4272588653641392E-2</v>
      </c>
      <c r="J156" s="3">
        <f t="shared" si="20"/>
        <v>-7.4272587456619632E-2</v>
      </c>
      <c r="K156" s="3">
        <f t="shared" si="25"/>
        <v>1.1410332452083116E-5</v>
      </c>
      <c r="L156" s="4">
        <f t="shared" si="29"/>
        <v>9.057298298230819</v>
      </c>
      <c r="M156" s="4">
        <v>9.057298298230819</v>
      </c>
    </row>
    <row r="157" spans="3:13">
      <c r="C157" s="6">
        <f t="shared" si="26"/>
        <v>15.399999999999961</v>
      </c>
      <c r="D157" s="6">
        <f t="shared" si="27"/>
        <v>65.399999999999963</v>
      </c>
      <c r="E157" s="18">
        <f t="shared" si="21"/>
        <v>15.399999999999961</v>
      </c>
      <c r="F157" s="2">
        <f t="shared" si="28"/>
        <v>0.14678899082568875</v>
      </c>
      <c r="G157" s="3">
        <f t="shared" si="22"/>
        <v>0.2354740061162075</v>
      </c>
      <c r="H157" s="3">
        <f t="shared" si="23"/>
        <v>-0.14678899082568875</v>
      </c>
      <c r="I157" s="3">
        <f t="shared" si="24"/>
        <v>7.3394496026270309E-2</v>
      </c>
      <c r="J157" s="3">
        <f t="shared" si="20"/>
        <v>-7.3394494799418439E-2</v>
      </c>
      <c r="K157" s="3">
        <f t="shared" si="25"/>
        <v>1.1219387034785977E-5</v>
      </c>
      <c r="L157" s="4">
        <f t="shared" si="29"/>
        <v>9.0499691301213936</v>
      </c>
      <c r="M157" s="4">
        <v>9.0499691301213936</v>
      </c>
    </row>
    <row r="158" spans="3:13">
      <c r="C158" s="6">
        <f t="shared" si="26"/>
        <v>15.499999999999961</v>
      </c>
      <c r="D158" s="6">
        <f t="shared" si="27"/>
        <v>65.499999999999957</v>
      </c>
      <c r="E158" s="18">
        <f t="shared" si="21"/>
        <v>15.499999999999961</v>
      </c>
      <c r="F158" s="2">
        <f t="shared" si="28"/>
        <v>0.14503816793893198</v>
      </c>
      <c r="G158" s="3">
        <f t="shared" si="22"/>
        <v>0.23664122137404536</v>
      </c>
      <c r="H158" s="3">
        <f t="shared" si="23"/>
        <v>-0.14503816793893198</v>
      </c>
      <c r="I158" s="3">
        <f t="shared" si="24"/>
        <v>7.2519084598120967E-2</v>
      </c>
      <c r="J158" s="3">
        <f t="shared" si="20"/>
        <v>-7.2519083340811016E-2</v>
      </c>
      <c r="K158" s="3">
        <f t="shared" si="25"/>
        <v>1.1030904804310016E-5</v>
      </c>
      <c r="L158" s="4">
        <f t="shared" si="29"/>
        <v>9.0426111366834157</v>
      </c>
      <c r="M158" s="4">
        <v>9.0426111366834157</v>
      </c>
    </row>
    <row r="159" spans="3:13">
      <c r="C159" s="6">
        <f t="shared" si="26"/>
        <v>15.599999999999961</v>
      </c>
      <c r="D159" s="6">
        <f t="shared" si="27"/>
        <v>65.599999999999966</v>
      </c>
      <c r="E159" s="18">
        <f t="shared" si="21"/>
        <v>15.599999999999961</v>
      </c>
      <c r="F159" s="2">
        <f t="shared" si="28"/>
        <v>0.14329268292682995</v>
      </c>
      <c r="G159" s="3">
        <f t="shared" si="22"/>
        <v>0.23780487804878001</v>
      </c>
      <c r="H159" s="3">
        <f t="shared" si="23"/>
        <v>-0.14329268292682995</v>
      </c>
      <c r="I159" s="3">
        <f t="shared" si="24"/>
        <v>7.1646342107623009E-2</v>
      </c>
      <c r="J159" s="3">
        <f t="shared" si="20"/>
        <v>-7.1646340819206941E-2</v>
      </c>
      <c r="K159" s="3">
        <f t="shared" si="25"/>
        <v>1.0844838407991775E-5</v>
      </c>
      <c r="L159" s="4">
        <f t="shared" si="29"/>
        <v>9.0352230852538238</v>
      </c>
      <c r="M159" s="4">
        <v>9.0352230852538238</v>
      </c>
    </row>
    <row r="160" spans="3:13">
      <c r="C160" s="6">
        <f t="shared" si="26"/>
        <v>15.69999999999996</v>
      </c>
      <c r="D160" s="6">
        <f t="shared" si="27"/>
        <v>65.69999999999996</v>
      </c>
      <c r="E160" s="18">
        <f t="shared" si="21"/>
        <v>15.69999999999996</v>
      </c>
      <c r="F160" s="2">
        <f t="shared" si="28"/>
        <v>0.1415525114155258</v>
      </c>
      <c r="G160" s="3">
        <f t="shared" si="22"/>
        <v>0.23896499238964947</v>
      </c>
      <c r="H160" s="3">
        <f t="shared" si="23"/>
        <v>-0.1415525114155258</v>
      </c>
      <c r="I160" s="3">
        <f t="shared" si="24"/>
        <v>7.0776256367858489E-2</v>
      </c>
      <c r="J160" s="3">
        <f t="shared" si="20"/>
        <v>-7.0776255047667311E-2</v>
      </c>
      <c r="K160" s="3">
        <f t="shared" si="25"/>
        <v>1.0661141699092047E-5</v>
      </c>
      <c r="L160" s="4">
        <f t="shared" si="29"/>
        <v>9.0278037156722952</v>
      </c>
      <c r="M160" s="4">
        <v>9.0278037156722952</v>
      </c>
    </row>
    <row r="161" spans="3:13">
      <c r="C161" s="6">
        <f t="shared" si="26"/>
        <v>15.79999999999996</v>
      </c>
      <c r="D161" s="6">
        <f t="shared" si="27"/>
        <v>65.799999999999955</v>
      </c>
      <c r="E161" s="18">
        <f t="shared" si="21"/>
        <v>15.79999999999996</v>
      </c>
      <c r="F161" s="2">
        <f t="shared" si="28"/>
        <v>0.13981762917933202</v>
      </c>
      <c r="G161" s="3">
        <f t="shared" si="22"/>
        <v>0.24012158054711202</v>
      </c>
      <c r="H161" s="3">
        <f t="shared" si="23"/>
        <v>-0.13981762917933202</v>
      </c>
      <c r="I161" s="3">
        <f t="shared" si="24"/>
        <v>6.9908815265994517E-2</v>
      </c>
      <c r="J161" s="3">
        <f t="shared" si="20"/>
        <v>-6.9908813913337503E-2</v>
      </c>
      <c r="K161" s="3">
        <f t="shared" si="25"/>
        <v>1.047976969861808E-5</v>
      </c>
      <c r="L161" s="4">
        <f t="shared" si="29"/>
        <v>9.0203517387814554</v>
      </c>
      <c r="M161" s="4">
        <v>9.0203517387814554</v>
      </c>
    </row>
    <row r="162" spans="3:13">
      <c r="C162" s="6">
        <f t="shared" si="26"/>
        <v>15.899999999999959</v>
      </c>
      <c r="D162" s="6">
        <f t="shared" si="27"/>
        <v>65.899999999999963</v>
      </c>
      <c r="E162" s="18">
        <f t="shared" si="21"/>
        <v>15.899999999999959</v>
      </c>
      <c r="F162" s="2">
        <f t="shared" si="28"/>
        <v>0.13808801213960614</v>
      </c>
      <c r="G162" s="3">
        <f t="shared" si="22"/>
        <v>0.24127465857359587</v>
      </c>
      <c r="H162" s="3">
        <f t="shared" si="23"/>
        <v>-0.13808801213960614</v>
      </c>
      <c r="I162" s="3">
        <f t="shared" si="24"/>
        <v>6.9044006762721266E-2</v>
      </c>
      <c r="J162" s="3">
        <f t="shared" si="20"/>
        <v>-6.9044005376884876E-2</v>
      </c>
      <c r="K162" s="3">
        <f t="shared" si="25"/>
        <v>1.0300678558672338E-5</v>
      </c>
      <c r="L162" s="4">
        <f t="shared" si="29"/>
        <v>9.0128658348586015</v>
      </c>
      <c r="M162" s="4">
        <v>9.0128658348586015</v>
      </c>
    </row>
    <row r="163" spans="3:13">
      <c r="C163" s="6">
        <f t="shared" si="26"/>
        <v>15.999999999999959</v>
      </c>
      <c r="D163" s="6">
        <f t="shared" si="27"/>
        <v>65.999999999999957</v>
      </c>
      <c r="E163" s="18">
        <f t="shared" si="21"/>
        <v>15.999999999999959</v>
      </c>
      <c r="F163" s="2">
        <f t="shared" si="28"/>
        <v>0.13636363636363708</v>
      </c>
      <c r="G163" s="3">
        <f t="shared" si="22"/>
        <v>0.24242424242424196</v>
      </c>
      <c r="H163" s="3">
        <f t="shared" si="23"/>
        <v>-0.13636363636363708</v>
      </c>
      <c r="I163" s="3">
        <f t="shared" si="24"/>
        <v>6.8181818891695084E-2</v>
      </c>
      <c r="J163" s="3">
        <f t="shared" si="20"/>
        <v>-6.8181817471941991E-2</v>
      </c>
      <c r="K163" s="3">
        <f t="shared" si="25"/>
        <v>1.0123825527105779E-5</v>
      </c>
      <c r="L163" s="4">
        <f t="shared" si="29"/>
        <v>9.0053446519674374</v>
      </c>
      <c r="M163" s="4">
        <v>9.0053446519674374</v>
      </c>
    </row>
    <row r="164" spans="3:13">
      <c r="C164" s="6">
        <f t="shared" si="26"/>
        <v>16.099999999999959</v>
      </c>
      <c r="D164" s="6">
        <f t="shared" si="27"/>
        <v>66.099999999999966</v>
      </c>
      <c r="E164" s="18">
        <f t="shared" si="21"/>
        <v>16.099999999999959</v>
      </c>
      <c r="F164" s="2">
        <f t="shared" si="28"/>
        <v>0.1346444780635408</v>
      </c>
      <c r="G164" s="3">
        <f t="shared" si="22"/>
        <v>0.24357034795763943</v>
      </c>
      <c r="H164" s="3">
        <f t="shared" si="23"/>
        <v>-0.1346444780635408</v>
      </c>
      <c r="I164" s="3">
        <f t="shared" si="24"/>
        <v>6.732223975898638E-2</v>
      </c>
      <c r="J164" s="3">
        <f t="shared" si="20"/>
        <v>-6.7322238304554416E-2</v>
      </c>
      <c r="K164" s="3">
        <f t="shared" si="25"/>
        <v>9.9491689134617589E-6</v>
      </c>
      <c r="L164" s="4">
        <f t="shared" si="29"/>
        <v>8.997786804225905</v>
      </c>
      <c r="M164" s="4">
        <v>8.997786804225905</v>
      </c>
    </row>
    <row r="165" spans="3:13">
      <c r="C165" s="6">
        <f t="shared" si="26"/>
        <v>16.19999999999996</v>
      </c>
      <c r="D165" s="6">
        <f t="shared" si="27"/>
        <v>66.19999999999996</v>
      </c>
      <c r="E165" s="18">
        <f t="shared" si="21"/>
        <v>16.19999999999996</v>
      </c>
      <c r="F165" s="2">
        <f t="shared" si="28"/>
        <v>0.13293051359516683</v>
      </c>
      <c r="G165" s="3">
        <f t="shared" si="22"/>
        <v>0.24471299093655544</v>
      </c>
      <c r="H165" s="3">
        <f t="shared" si="23"/>
        <v>-0.13293051359516683</v>
      </c>
      <c r="I165" s="3">
        <f t="shared" si="24"/>
        <v>6.6465257542532907E-2</v>
      </c>
      <c r="J165" s="3">
        <f t="shared" si="20"/>
        <v>-6.6465256052633925E-2</v>
      </c>
      <c r="K165" s="3">
        <f t="shared" si="25"/>
        <v>9.7766680562938468E-6</v>
      </c>
      <c r="L165" s="4">
        <f t="shared" si="29"/>
        <v>8.9901908699902506</v>
      </c>
      <c r="M165" s="4">
        <v>8.9901908699902506</v>
      </c>
    </row>
    <row r="166" spans="3:13">
      <c r="C166" s="6">
        <f t="shared" si="26"/>
        <v>16.299999999999962</v>
      </c>
      <c r="D166" s="6">
        <f t="shared" si="27"/>
        <v>66.299999999999955</v>
      </c>
      <c r="E166" s="18">
        <f t="shared" si="21"/>
        <v>16.299999999999962</v>
      </c>
      <c r="F166" s="2">
        <f t="shared" si="28"/>
        <v>0.13122171945701425</v>
      </c>
      <c r="G166" s="3">
        <f t="shared" si="22"/>
        <v>0.24585218702865722</v>
      </c>
      <c r="H166" s="3">
        <f t="shared" si="23"/>
        <v>-0.13122171945701425</v>
      </c>
      <c r="I166" s="3">
        <f t="shared" si="24"/>
        <v>6.5610860491597797E-2</v>
      </c>
      <c r="J166" s="3">
        <f t="shared" si="20"/>
        <v>-6.5610858965416449E-2</v>
      </c>
      <c r="K166" s="3">
        <f t="shared" si="25"/>
        <v>9.6062832915660978E-6</v>
      </c>
      <c r="L166" s="4">
        <f t="shared" si="29"/>
        <v>8.9825553899387742</v>
      </c>
      <c r="M166" s="4">
        <v>8.9825553899387742</v>
      </c>
    </row>
    <row r="167" spans="3:13">
      <c r="C167" s="6">
        <f t="shared" si="26"/>
        <v>16.399999999999963</v>
      </c>
      <c r="D167" s="6">
        <f t="shared" si="27"/>
        <v>66.399999999999963</v>
      </c>
      <c r="E167" s="18">
        <f t="shared" si="21"/>
        <v>16.399999999999963</v>
      </c>
      <c r="F167" s="2">
        <f t="shared" si="28"/>
        <v>0.12951807228915727</v>
      </c>
      <c r="G167" s="3">
        <f t="shared" si="22"/>
        <v>0.24698795180722849</v>
      </c>
      <c r="H167" s="3">
        <f t="shared" si="23"/>
        <v>-0.12951807228915727</v>
      </c>
      <c r="I167" s="3">
        <f t="shared" si="24"/>
        <v>6.4759036926232388E-2</v>
      </c>
      <c r="J167" s="3">
        <f t="shared" si="20"/>
        <v>-6.4759035362924877E-2</v>
      </c>
      <c r="K167" s="3">
        <f t="shared" si="25"/>
        <v>9.4379759222745774E-6</v>
      </c>
      <c r="L167" s="4">
        <f t="shared" si="29"/>
        <v>8.9748788650564499</v>
      </c>
      <c r="M167" s="4">
        <v>8.9748788650564499</v>
      </c>
    </row>
    <row r="168" spans="3:13">
      <c r="C168" s="6">
        <f t="shared" si="26"/>
        <v>16.499999999999964</v>
      </c>
      <c r="D168" s="6">
        <f t="shared" si="27"/>
        <v>66.499999999999972</v>
      </c>
      <c r="E168" s="18">
        <f t="shared" si="21"/>
        <v>16.499999999999964</v>
      </c>
      <c r="F168" s="2">
        <f t="shared" si="28"/>
        <v>0.12781954887218103</v>
      </c>
      <c r="G168" s="3">
        <f t="shared" si="22"/>
        <v>0.24812030075187927</v>
      </c>
      <c r="H168" s="3">
        <f t="shared" si="23"/>
        <v>-0.12781954887218103</v>
      </c>
      <c r="I168" s="3">
        <f t="shared" si="24"/>
        <v>6.3909775236744112E-2</v>
      </c>
      <c r="J168" s="3">
        <f t="shared" si="20"/>
        <v>-6.3909773635436914E-2</v>
      </c>
      <c r="K168" s="3">
        <f t="shared" si="25"/>
        <v>9.2717081891652287E-6</v>
      </c>
      <c r="L168" s="4">
        <f t="shared" si="29"/>
        <v>8.9671597545097228</v>
      </c>
      <c r="M168" s="4">
        <v>8.9671597545097228</v>
      </c>
    </row>
    <row r="169" spans="3:13">
      <c r="C169" s="6">
        <f t="shared" si="26"/>
        <v>16.599999999999966</v>
      </c>
      <c r="D169" s="6">
        <f t="shared" si="27"/>
        <v>66.599999999999966</v>
      </c>
      <c r="E169" s="18">
        <f t="shared" si="21"/>
        <v>16.599999999999966</v>
      </c>
      <c r="F169" s="2">
        <f t="shared" si="28"/>
        <v>0.1261261261261267</v>
      </c>
      <c r="G169" s="3">
        <f t="shared" si="22"/>
        <v>0.24924924924924888</v>
      </c>
      <c r="H169" s="3">
        <f t="shared" si="23"/>
        <v>-0.1261261261261267</v>
      </c>
      <c r="I169" s="3">
        <f t="shared" si="24"/>
        <v>6.3063063883169165E-2</v>
      </c>
      <c r="J169" s="3">
        <f t="shared" si="20"/>
        <v>-6.3063062242957532E-2</v>
      </c>
      <c r="K169" s="3">
        <f t="shared" si="25"/>
        <v>9.1074432424786966E-6</v>
      </c>
      <c r="L169" s="4">
        <f t="shared" si="29"/>
        <v>8.9593964734022755</v>
      </c>
      <c r="M169" s="4">
        <v>8.9593964734022755</v>
      </c>
    </row>
    <row r="170" spans="3:13">
      <c r="C170" s="6">
        <f t="shared" si="26"/>
        <v>16.699999999999967</v>
      </c>
      <c r="D170" s="6">
        <f t="shared" si="27"/>
        <v>66.69999999999996</v>
      </c>
      <c r="E170" s="18">
        <f t="shared" si="21"/>
        <v>16.699999999999967</v>
      </c>
      <c r="F170" s="2">
        <f t="shared" si="28"/>
        <v>0.12443778110944584</v>
      </c>
      <c r="G170" s="3">
        <f t="shared" si="22"/>
        <v>0.25037481259370281</v>
      </c>
      <c r="H170" s="3">
        <f t="shared" si="23"/>
        <v>-0.12443778110944584</v>
      </c>
      <c r="I170" s="3">
        <f t="shared" si="24"/>
        <v>6.2218891394749683E-2</v>
      </c>
      <c r="J170" s="3">
        <f t="shared" si="20"/>
        <v>-6.2218889714696156E-2</v>
      </c>
      <c r="K170" s="3">
        <f t="shared" si="25"/>
        <v>8.9451451147637417E-6</v>
      </c>
      <c r="L170" s="4">
        <f t="shared" si="29"/>
        <v>8.9515873904070169</v>
      </c>
      <c r="M170" s="4">
        <v>8.9515873904070169</v>
      </c>
    </row>
    <row r="171" spans="3:13">
      <c r="C171" s="6">
        <f t="shared" si="26"/>
        <v>16.799999999999969</v>
      </c>
      <c r="D171" s="6">
        <f t="shared" si="27"/>
        <v>66.799999999999969</v>
      </c>
      <c r="E171" s="18">
        <f t="shared" si="21"/>
        <v>16.799999999999969</v>
      </c>
      <c r="F171" s="2">
        <f t="shared" si="28"/>
        <v>0.1227544910179646</v>
      </c>
      <c r="G171" s="3">
        <f t="shared" si="22"/>
        <v>0.2514970059880236</v>
      </c>
      <c r="H171" s="3">
        <f t="shared" si="23"/>
        <v>-0.1227544910179646</v>
      </c>
      <c r="I171" s="3">
        <f t="shared" si="24"/>
        <v>6.1377246369415897E-2</v>
      </c>
      <c r="J171" s="3">
        <f t="shared" si="20"/>
        <v>-6.1377244648548698E-2</v>
      </c>
      <c r="K171" s="3">
        <f t="shared" si="25"/>
        <v>8.7847786946482209E-6</v>
      </c>
      <c r="L171" s="4">
        <f t="shared" si="29"/>
        <v>8.9437308252617402</v>
      </c>
      <c r="M171" s="4">
        <v>8.9437308252617402</v>
      </c>
    </row>
    <row r="172" spans="3:13">
      <c r="C172" s="6">
        <f t="shared" si="26"/>
        <v>16.89999999999997</v>
      </c>
      <c r="D172" s="6">
        <f t="shared" si="27"/>
        <v>66.899999999999977</v>
      </c>
      <c r="E172" s="18">
        <f t="shared" si="21"/>
        <v>16.89999999999997</v>
      </c>
      <c r="F172" s="2">
        <f t="shared" si="28"/>
        <v>0.12107623318385699</v>
      </c>
      <c r="G172" s="3">
        <f t="shared" si="22"/>
        <v>0.2526158445440953</v>
      </c>
      <c r="H172" s="3">
        <f t="shared" si="23"/>
        <v>-0.12107623318385699</v>
      </c>
      <c r="I172" s="3">
        <f t="shared" si="24"/>
        <v>6.0538117473272791E-2</v>
      </c>
      <c r="J172" s="3">
        <f t="shared" si="20"/>
        <v>-6.0538115710584199E-2</v>
      </c>
      <c r="K172" s="3">
        <f t="shared" si="25"/>
        <v>8.6263097013872247E-6</v>
      </c>
      <c r="L172" s="4">
        <f t="shared" si="29"/>
        <v>8.9358250461110043</v>
      </c>
      <c r="M172" s="4">
        <v>8.9358250461110043</v>
      </c>
    </row>
    <row r="173" spans="3:13">
      <c r="C173" s="6">
        <f t="shared" si="26"/>
        <v>16.999999999999972</v>
      </c>
      <c r="D173" s="6">
        <f t="shared" si="27"/>
        <v>66.999999999999972</v>
      </c>
      <c r="E173" s="18">
        <f t="shared" si="21"/>
        <v>16.999999999999972</v>
      </c>
      <c r="F173" s="2">
        <f t="shared" si="28"/>
        <v>0.11940298507462734</v>
      </c>
      <c r="G173" s="3">
        <f t="shared" si="22"/>
        <v>0.25373134328358177</v>
      </c>
      <c r="H173" s="3">
        <f t="shared" si="23"/>
        <v>-0.11940298507462734</v>
      </c>
      <c r="I173" s="3">
        <f t="shared" si="24"/>
        <v>5.9701493440091437E-2</v>
      </c>
      <c r="J173" s="3">
        <f t="shared" si="20"/>
        <v>-5.9701491634535898E-2</v>
      </c>
      <c r="K173" s="3">
        <f t="shared" si="25"/>
        <v>8.4697046606463378E-6</v>
      </c>
      <c r="L173" s="4">
        <f t="shared" si="29"/>
        <v>8.9278682667075842</v>
      </c>
      <c r="M173" s="4">
        <v>8.9278682667075842</v>
      </c>
    </row>
    <row r="174" spans="3:13">
      <c r="C174" s="6">
        <f t="shared" si="26"/>
        <v>17.099999999999973</v>
      </c>
      <c r="D174" s="6">
        <f t="shared" si="27"/>
        <v>67.099999999999966</v>
      </c>
      <c r="E174" s="18">
        <f t="shared" si="21"/>
        <v>17.099999999999973</v>
      </c>
      <c r="F174" s="2">
        <f t="shared" si="28"/>
        <v>0.1177347242921018</v>
      </c>
      <c r="G174" s="3">
        <f t="shared" si="22"/>
        <v>0.25484351713859882</v>
      </c>
      <c r="H174" s="3">
        <f t="shared" si="23"/>
        <v>-0.1177347242921018</v>
      </c>
      <c r="I174" s="3">
        <f t="shared" si="24"/>
        <v>5.8867363070804757E-2</v>
      </c>
      <c r="J174" s="3">
        <f t="shared" ref="J174:J237" si="30">$H174+$I174</f>
        <v>-5.8867361221297043E-2</v>
      </c>
      <c r="K174" s="3">
        <f t="shared" si="25"/>
        <v>8.3149308807983768E-6</v>
      </c>
      <c r="L174" s="4">
        <f t="shared" si="29"/>
        <v>8.9198586434277409</v>
      </c>
      <c r="M174" s="4">
        <v>8.9198586434277409</v>
      </c>
    </row>
    <row r="175" spans="3:13">
      <c r="C175" s="6">
        <f t="shared" si="26"/>
        <v>17.199999999999974</v>
      </c>
      <c r="D175" s="6">
        <f t="shared" si="27"/>
        <v>67.199999999999974</v>
      </c>
      <c r="E175" s="18">
        <f t="shared" si="21"/>
        <v>17.199999999999974</v>
      </c>
      <c r="F175" s="2">
        <f t="shared" si="28"/>
        <v>0.11607142857142899</v>
      </c>
      <c r="G175" s="3">
        <f t="shared" si="22"/>
        <v>0.25595238095238065</v>
      </c>
      <c r="H175" s="3">
        <f t="shared" si="23"/>
        <v>-0.11607142857142899</v>
      </c>
      <c r="I175" s="3">
        <f t="shared" si="24"/>
        <v>5.8035715233007934E-2</v>
      </c>
      <c r="J175" s="3">
        <f t="shared" si="30"/>
        <v>-5.8035713338421058E-2</v>
      </c>
      <c r="K175" s="3">
        <f t="shared" si="25"/>
        <v>8.1619564301915748E-6</v>
      </c>
      <c r="L175" s="4">
        <f t="shared" si="29"/>
        <v>8.9117942721111199</v>
      </c>
      <c r="M175" s="4">
        <v>8.9117942721111199</v>
      </c>
    </row>
    <row r="176" spans="3:13">
      <c r="C176" s="6">
        <f t="shared" si="26"/>
        <v>17.299999999999976</v>
      </c>
      <c r="D176" s="6">
        <f t="shared" si="27"/>
        <v>67.299999999999983</v>
      </c>
      <c r="E176" s="18">
        <f t="shared" si="21"/>
        <v>17.299999999999976</v>
      </c>
      <c r="F176" s="2">
        <f t="shared" si="28"/>
        <v>0.11441307578008954</v>
      </c>
      <c r="G176" s="3">
        <f t="shared" si="22"/>
        <v>0.25705794947994026</v>
      </c>
      <c r="H176" s="3">
        <f t="shared" si="23"/>
        <v>-0.11441307578008954</v>
      </c>
      <c r="I176" s="3">
        <f t="shared" si="24"/>
        <v>5.720653886046323E-2</v>
      </c>
      <c r="J176" s="3">
        <f t="shared" si="30"/>
        <v>-5.7206536919626308E-2</v>
      </c>
      <c r="K176" s="3">
        <f t="shared" si="25"/>
        <v>8.0107501152504312E-6</v>
      </c>
      <c r="L176" s="4">
        <f t="shared" si="29"/>
        <v>8.9036731847061112</v>
      </c>
      <c r="M176" s="4">
        <v>8.9036731847061112</v>
      </c>
    </row>
    <row r="177" spans="3:13">
      <c r="C177" s="6">
        <f t="shared" si="26"/>
        <v>17.399999999999977</v>
      </c>
      <c r="D177" s="6">
        <f t="shared" si="27"/>
        <v>67.399999999999977</v>
      </c>
      <c r="E177" s="18">
        <f t="shared" si="21"/>
        <v>17.399999999999977</v>
      </c>
      <c r="F177" s="2">
        <f t="shared" si="28"/>
        <v>0.11275964391691433</v>
      </c>
      <c r="G177" s="3">
        <f t="shared" si="22"/>
        <v>0.25816023738872379</v>
      </c>
      <c r="H177" s="3">
        <f t="shared" si="23"/>
        <v>-0.11275964391691433</v>
      </c>
      <c r="I177" s="3">
        <f t="shared" si="24"/>
        <v>5.6379822952609203E-2</v>
      </c>
      <c r="J177" s="3">
        <f t="shared" si="30"/>
        <v>-5.6379820964305126E-2</v>
      </c>
      <c r="K177" s="3">
        <f t="shared" si="25"/>
        <v>7.8612814592149416E-6</v>
      </c>
      <c r="L177" s="4">
        <f t="shared" si="29"/>
        <v>8.8954933456963587</v>
      </c>
      <c r="M177" s="4">
        <v>8.8954933456963587</v>
      </c>
    </row>
    <row r="178" spans="3:13">
      <c r="C178" s="6">
        <f t="shared" si="26"/>
        <v>17.499999999999979</v>
      </c>
      <c r="D178" s="6">
        <f t="shared" si="27"/>
        <v>67.499999999999972</v>
      </c>
      <c r="E178" s="18">
        <f t="shared" si="21"/>
        <v>17.499999999999979</v>
      </c>
      <c r="F178" s="2">
        <f t="shared" si="28"/>
        <v>0.11111111111111148</v>
      </c>
      <c r="G178" s="3">
        <f t="shared" si="22"/>
        <v>0.25925925925925908</v>
      </c>
      <c r="H178" s="3">
        <f t="shared" si="23"/>
        <v>-0.11111111111111148</v>
      </c>
      <c r="I178" s="3">
        <f t="shared" si="24"/>
        <v>5.5555556574074245E-2</v>
      </c>
      <c r="J178" s="3">
        <f t="shared" si="30"/>
        <v>-5.5555554537037234E-2</v>
      </c>
      <c r="K178" s="3">
        <f t="shared" si="25"/>
        <v>7.7135206817124935E-6</v>
      </c>
      <c r="L178" s="4">
        <f t="shared" si="29"/>
        <v>8.887252648303047</v>
      </c>
      <c r="M178" s="4">
        <v>8.887252648303047</v>
      </c>
    </row>
    <row r="179" spans="3:13">
      <c r="C179" s="6">
        <f t="shared" si="26"/>
        <v>17.59999999999998</v>
      </c>
      <c r="D179" s="6">
        <f t="shared" si="27"/>
        <v>67.59999999999998</v>
      </c>
      <c r="E179" s="18">
        <f t="shared" si="21"/>
        <v>17.59999999999998</v>
      </c>
      <c r="F179" s="2">
        <f t="shared" si="28"/>
        <v>0.1094674556213021</v>
      </c>
      <c r="G179" s="3">
        <f t="shared" si="22"/>
        <v>0.26035502958579859</v>
      </c>
      <c r="H179" s="3">
        <f t="shared" si="23"/>
        <v>-0.1094674556213021</v>
      </c>
      <c r="I179" s="3">
        <f t="shared" si="24"/>
        <v>5.4733728854194579E-2</v>
      </c>
      <c r="J179" s="3">
        <f t="shared" si="30"/>
        <v>-5.473372676710752E-2</v>
      </c>
      <c r="K179" s="3">
        <f t="shared" si="25"/>
        <v>7.567438678995897E-6</v>
      </c>
      <c r="L179" s="4">
        <f t="shared" si="29"/>
        <v>8.8789489104371206</v>
      </c>
      <c r="M179" s="4">
        <v>8.8789489104371206</v>
      </c>
    </row>
    <row r="180" spans="3:13">
      <c r="C180" s="6">
        <f t="shared" si="26"/>
        <v>17.699999999999982</v>
      </c>
      <c r="D180" s="6">
        <f t="shared" si="27"/>
        <v>67.699999999999989</v>
      </c>
      <c r="E180" s="18">
        <f t="shared" si="21"/>
        <v>17.699999999999982</v>
      </c>
      <c r="F180" s="2">
        <f t="shared" si="28"/>
        <v>0.10782865583456455</v>
      </c>
      <c r="G180" s="3">
        <f t="shared" si="22"/>
        <v>0.26144756277695691</v>
      </c>
      <c r="H180" s="3">
        <f t="shared" si="23"/>
        <v>-0.10782865583456455</v>
      </c>
      <c r="I180" s="3">
        <f t="shared" si="24"/>
        <v>5.3914328986536447E-2</v>
      </c>
      <c r="J180" s="3">
        <f t="shared" si="30"/>
        <v>-5.3914326848028105E-2</v>
      </c>
      <c r="K180" s="3">
        <f t="shared" si="25"/>
        <v>7.423007004736526E-6</v>
      </c>
      <c r="L180" s="4">
        <f t="shared" si="29"/>
        <v>8.8705798703757992</v>
      </c>
      <c r="M180" s="4">
        <v>8.8705798703757992</v>
      </c>
    </row>
    <row r="181" spans="3:13">
      <c r="C181" s="6">
        <f t="shared" si="26"/>
        <v>17.799999999999983</v>
      </c>
      <c r="D181" s="6">
        <f t="shared" si="27"/>
        <v>67.799999999999983</v>
      </c>
      <c r="E181" s="18">
        <f t="shared" si="21"/>
        <v>17.799999999999983</v>
      </c>
      <c r="F181" s="2">
        <f t="shared" si="28"/>
        <v>0.106194690265487</v>
      </c>
      <c r="G181" s="3">
        <f t="shared" si="22"/>
        <v>0.262536873156342</v>
      </c>
      <c r="H181" s="3">
        <f t="shared" si="23"/>
        <v>-0.106194690265487</v>
      </c>
      <c r="I181" s="3">
        <f t="shared" si="24"/>
        <v>5.30973462284225E-2</v>
      </c>
      <c r="J181" s="3">
        <f t="shared" si="30"/>
        <v>-5.3097344037064502E-2</v>
      </c>
      <c r="K181" s="3">
        <f t="shared" si="25"/>
        <v>7.2801978516778831E-6</v>
      </c>
      <c r="L181" s="4">
        <f t="shared" si="29"/>
        <v>8.8621431821597874</v>
      </c>
      <c r="M181" s="4">
        <v>8.8621431821597874</v>
      </c>
    </row>
    <row r="182" spans="3:13">
      <c r="C182" s="6">
        <f t="shared" si="26"/>
        <v>17.899999999999984</v>
      </c>
      <c r="D182" s="6">
        <f t="shared" si="27"/>
        <v>67.899999999999977</v>
      </c>
      <c r="E182" s="18">
        <f t="shared" si="21"/>
        <v>17.899999999999984</v>
      </c>
      <c r="F182" s="2">
        <f t="shared" si="28"/>
        <v>0.10456553755522854</v>
      </c>
      <c r="G182" s="3">
        <f t="shared" si="22"/>
        <v>0.26362297496318099</v>
      </c>
      <c r="H182" s="3">
        <f t="shared" si="23"/>
        <v>-0.10456553755522854</v>
      </c>
      <c r="I182" s="3">
        <f t="shared" si="24"/>
        <v>5.2282769900462461E-2</v>
      </c>
      <c r="J182" s="3">
        <f t="shared" si="30"/>
        <v>-5.2282767654766082E-2</v>
      </c>
      <c r="K182" s="3">
        <f t="shared" si="25"/>
        <v>7.1389840337332533E-6</v>
      </c>
      <c r="L182" s="4">
        <f t="shared" si="29"/>
        <v>8.853636410664393</v>
      </c>
      <c r="M182" s="4">
        <v>8.853636410664393</v>
      </c>
    </row>
    <row r="183" spans="3:13">
      <c r="C183" s="6">
        <f t="shared" si="26"/>
        <v>17.999999999999986</v>
      </c>
      <c r="D183" s="6">
        <f t="shared" si="27"/>
        <v>67.999999999999986</v>
      </c>
      <c r="E183" s="18">
        <f t="shared" si="21"/>
        <v>17.999999999999986</v>
      </c>
      <c r="F183" s="2">
        <f t="shared" si="28"/>
        <v>0.10294117647058847</v>
      </c>
      <c r="G183" s="3">
        <f t="shared" si="22"/>
        <v>0.26470588235294101</v>
      </c>
      <c r="H183" s="3">
        <f t="shared" si="23"/>
        <v>-0.10294117647058847</v>
      </c>
      <c r="I183" s="3">
        <f t="shared" si="24"/>
        <v>5.1470589386087867E-2</v>
      </c>
      <c r="J183" s="3">
        <f t="shared" si="30"/>
        <v>-5.1470587084500599E-2</v>
      </c>
      <c r="K183" s="3">
        <f t="shared" si="25"/>
        <v>6.9993389688050023E-6</v>
      </c>
      <c r="L183" s="4">
        <f t="shared" si="29"/>
        <v>8.8450570263347963</v>
      </c>
      <c r="M183" s="4">
        <v>8.8450570263347963</v>
      </c>
    </row>
    <row r="184" spans="3:13">
      <c r="C184" s="6">
        <f t="shared" si="26"/>
        <v>18.099999999999987</v>
      </c>
      <c r="D184" s="6">
        <f t="shared" si="27"/>
        <v>68.099999999999994</v>
      </c>
      <c r="E184" s="18">
        <f t="shared" si="21"/>
        <v>18.099999999999987</v>
      </c>
      <c r="F184" s="2">
        <f t="shared" si="28"/>
        <v>0.10132158590308389</v>
      </c>
      <c r="G184" s="3">
        <f t="shared" si="22"/>
        <v>0.26578560939794404</v>
      </c>
      <c r="H184" s="3">
        <f t="shared" si="23"/>
        <v>-0.10132158590308389</v>
      </c>
      <c r="I184" s="3">
        <f t="shared" si="24"/>
        <v>5.0660794131091043E-2</v>
      </c>
      <c r="J184" s="3">
        <f t="shared" si="30"/>
        <v>-5.0660791771992848E-2</v>
      </c>
      <c r="K184" s="3">
        <f t="shared" si="25"/>
        <v>6.8612366619646981E-6</v>
      </c>
      <c r="L184" s="4">
        <f t="shared" si="29"/>
        <v>8.8364023995352348</v>
      </c>
      <c r="M184" s="4">
        <v>8.8364023995352348</v>
      </c>
    </row>
    <row r="185" spans="3:13">
      <c r="C185" s="6">
        <f t="shared" si="26"/>
        <v>18.199999999999989</v>
      </c>
      <c r="D185" s="6">
        <f t="shared" si="27"/>
        <v>68.199999999999989</v>
      </c>
      <c r="E185" s="18">
        <f t="shared" si="21"/>
        <v>18.199999999999989</v>
      </c>
      <c r="F185" s="2">
        <f t="shared" si="28"/>
        <v>9.970674486803538E-2</v>
      </c>
      <c r="G185" s="3">
        <f t="shared" si="22"/>
        <v>0.26686217008797641</v>
      </c>
      <c r="H185" s="3">
        <f t="shared" si="23"/>
        <v>-9.970674486803538E-2</v>
      </c>
      <c r="I185" s="3">
        <f t="shared" si="24"/>
        <v>4.9853373643167997E-2</v>
      </c>
      <c r="J185" s="3">
        <f t="shared" si="30"/>
        <v>-4.9853371224867382E-2</v>
      </c>
      <c r="K185" s="3">
        <f t="shared" si="25"/>
        <v>6.7246516895214103E-6</v>
      </c>
      <c r="L185" s="4">
        <f t="shared" si="29"/>
        <v>8.8276697945129072</v>
      </c>
      <c r="M185" s="4">
        <v>8.8276697945129072</v>
      </c>
    </row>
    <row r="186" spans="3:13">
      <c r="C186" s="6">
        <f t="shared" si="26"/>
        <v>18.29999999999999</v>
      </c>
      <c r="D186" s="6">
        <f t="shared" si="27"/>
        <v>68.299999999999983</v>
      </c>
      <c r="E186" s="18">
        <f t="shared" si="21"/>
        <v>18.29999999999999</v>
      </c>
      <c r="F186" s="2">
        <f t="shared" si="28"/>
        <v>9.8096632503660491E-2</v>
      </c>
      <c r="G186" s="3">
        <f t="shared" si="22"/>
        <v>0.26793557833089304</v>
      </c>
      <c r="H186" s="3">
        <f t="shared" si="23"/>
        <v>-9.8096632503660491E-2</v>
      </c>
      <c r="I186" s="3">
        <f t="shared" si="24"/>
        <v>4.9048317491465383E-2</v>
      </c>
      <c r="J186" s="3">
        <f t="shared" si="30"/>
        <v>-4.9048315012195108E-2</v>
      </c>
      <c r="K186" s="3">
        <f t="shared" si="25"/>
        <v>6.5895591832565437E-6</v>
      </c>
      <c r="L186" s="4">
        <f t="shared" si="29"/>
        <v>8.8188563628971171</v>
      </c>
      <c r="M186" s="4">
        <v>8.8188563628971171</v>
      </c>
    </row>
    <row r="187" spans="3:13">
      <c r="C187" s="6">
        <f t="shared" si="26"/>
        <v>18.399999999999991</v>
      </c>
      <c r="D187" s="6">
        <f t="shared" si="27"/>
        <v>68.399999999999991</v>
      </c>
      <c r="E187" s="18">
        <f t="shared" si="21"/>
        <v>18.399999999999991</v>
      </c>
      <c r="F187" s="2">
        <f t="shared" si="28"/>
        <v>9.6491228070175572E-2</v>
      </c>
      <c r="G187" s="3">
        <f t="shared" si="22"/>
        <v>0.2690058479532163</v>
      </c>
      <c r="H187" s="3">
        <f t="shared" si="23"/>
        <v>-9.6491228070175572E-2</v>
      </c>
      <c r="I187" s="3">
        <f t="shared" si="24"/>
        <v>4.8245615306131535E-2</v>
      </c>
      <c r="J187" s="3">
        <f t="shared" si="30"/>
        <v>-4.8245612764044037E-2</v>
      </c>
      <c r="K187" s="3">
        <f t="shared" si="25"/>
        <v>6.4559348153803153E-6</v>
      </c>
      <c r="L187" s="4">
        <f t="shared" si="29"/>
        <v>8.8099591367289527</v>
      </c>
      <c r="M187" s="4">
        <v>8.8099591367289527</v>
      </c>
    </row>
    <row r="188" spans="3:13">
      <c r="C188" s="6">
        <f t="shared" si="26"/>
        <v>18.499999999999993</v>
      </c>
      <c r="D188" s="6">
        <f t="shared" si="27"/>
        <v>68.5</v>
      </c>
      <c r="E188" s="18">
        <f t="shared" si="21"/>
        <v>18.499999999999993</v>
      </c>
      <c r="F188" s="2">
        <f t="shared" si="28"/>
        <v>9.4890510948905216E-2</v>
      </c>
      <c r="G188" s="3">
        <f t="shared" si="22"/>
        <v>0.27007299270072982</v>
      </c>
      <c r="H188" s="3">
        <f t="shared" si="23"/>
        <v>-9.4890510948905216E-2</v>
      </c>
      <c r="I188" s="3">
        <f t="shared" si="24"/>
        <v>4.744525677787139E-2</v>
      </c>
      <c r="J188" s="3">
        <f t="shared" si="30"/>
        <v>-4.7445254171033825E-2</v>
      </c>
      <c r="K188" s="3">
        <f t="shared" si="25"/>
        <v>6.3237547839878339E-6</v>
      </c>
      <c r="L188" s="4">
        <f t="shared" si="29"/>
        <v>8.8009750209651472</v>
      </c>
      <c r="M188" s="4">
        <v>8.8009750209651472</v>
      </c>
    </row>
    <row r="189" spans="3:13">
      <c r="C189" s="6">
        <f t="shared" si="26"/>
        <v>18.599999999999994</v>
      </c>
      <c r="D189" s="6">
        <f t="shared" si="27"/>
        <v>68.599999999999994</v>
      </c>
      <c r="E189" s="18">
        <f t="shared" si="21"/>
        <v>18.599999999999994</v>
      </c>
      <c r="F189" s="2">
        <f t="shared" si="28"/>
        <v>9.3294460641399513E-2</v>
      </c>
      <c r="G189" s="3">
        <f t="shared" si="22"/>
        <v>0.27113702623906699</v>
      </c>
      <c r="H189" s="3">
        <f t="shared" si="23"/>
        <v>-9.3294460641399513E-2</v>
      </c>
      <c r="I189" s="3">
        <f t="shared" si="24"/>
        <v>4.6647231657505291E-2</v>
      </c>
      <c r="J189" s="3">
        <f t="shared" si="30"/>
        <v>-4.6647228983894222E-2</v>
      </c>
      <c r="K189" s="3">
        <f t="shared" si="25"/>
        <v>6.1929957989037554E-6</v>
      </c>
      <c r="L189" s="4">
        <f t="shared" si="29"/>
        <v>8.7919007854005713</v>
      </c>
      <c r="M189" s="4">
        <v>8.7919007854005713</v>
      </c>
    </row>
    <row r="190" spans="3:13">
      <c r="C190" s="6">
        <f t="shared" si="26"/>
        <v>18.699999999999996</v>
      </c>
      <c r="D190" s="6">
        <f t="shared" si="27"/>
        <v>68.699999999999989</v>
      </c>
      <c r="E190" s="18">
        <f t="shared" si="21"/>
        <v>18.699999999999996</v>
      </c>
      <c r="F190" s="2">
        <f t="shared" si="28"/>
        <v>9.1703056768559027E-2</v>
      </c>
      <c r="G190" s="3">
        <f t="shared" si="22"/>
        <v>0.27219796215429404</v>
      </c>
      <c r="H190" s="3">
        <f t="shared" si="23"/>
        <v>-9.1703056768559027E-2</v>
      </c>
      <c r="I190" s="3">
        <f t="shared" si="24"/>
        <v>4.5851529755531695E-2</v>
      </c>
      <c r="J190" s="3">
        <f t="shared" si="30"/>
        <v>-4.5851527013027332E-2</v>
      </c>
      <c r="K190" s="3">
        <f t="shared" si="25"/>
        <v>6.0636350679155182E-6</v>
      </c>
      <c r="L190" s="4">
        <f t="shared" si="29"/>
        <v>8.7827330559551875</v>
      </c>
      <c r="M190" s="4">
        <v>8.7827330559551875</v>
      </c>
    </row>
    <row r="191" spans="3:13">
      <c r="C191" s="6">
        <f t="shared" si="26"/>
        <v>18.799999999999997</v>
      </c>
      <c r="D191" s="6">
        <f t="shared" si="27"/>
        <v>68.8</v>
      </c>
      <c r="E191" s="18">
        <f t="shared" si="21"/>
        <v>18.799999999999997</v>
      </c>
      <c r="F191" s="2">
        <f t="shared" si="28"/>
        <v>9.0116279069767491E-2</v>
      </c>
      <c r="G191" s="3">
        <f t="shared" si="22"/>
        <v>0.27325581395348836</v>
      </c>
      <c r="H191" s="3">
        <f t="shared" si="23"/>
        <v>-9.0116279069767491E-2</v>
      </c>
      <c r="I191" s="3">
        <f t="shared" si="24"/>
        <v>4.5058140941693754E-2</v>
      </c>
      <c r="J191" s="3">
        <f t="shared" si="30"/>
        <v>-4.5058138128073737E-2</v>
      </c>
      <c r="K191" s="3">
        <f t="shared" si="25"/>
        <v>5.935650283672711E-6</v>
      </c>
      <c r="L191" s="4">
        <f t="shared" si="29"/>
        <v>8.7734683052855758</v>
      </c>
      <c r="M191" s="4">
        <v>8.7734683052855758</v>
      </c>
    </row>
    <row r="192" spans="3:13">
      <c r="C192" s="6">
        <f t="shared" si="26"/>
        <v>18.899999999999999</v>
      </c>
      <c r="D192" s="6">
        <f t="shared" si="27"/>
        <v>68.900000000000006</v>
      </c>
      <c r="E192" s="18">
        <f t="shared" si="21"/>
        <v>18.899999999999999</v>
      </c>
      <c r="F192" s="2">
        <f t="shared" si="28"/>
        <v>8.853410740203195E-2</v>
      </c>
      <c r="G192" s="3">
        <f t="shared" si="22"/>
        <v>0.27431059506531202</v>
      </c>
      <c r="H192" s="3">
        <f t="shared" si="23"/>
        <v>-8.853410740203195E-2</v>
      </c>
      <c r="I192" s="3">
        <f t="shared" si="24"/>
        <v>4.426705514454965E-2</v>
      </c>
      <c r="J192" s="3">
        <f t="shared" si="30"/>
        <v>-4.4267052257482301E-2</v>
      </c>
      <c r="K192" s="3">
        <f t="shared" si="25"/>
        <v>5.8090196107529746E-6</v>
      </c>
      <c r="L192" s="4">
        <f t="shared" si="29"/>
        <v>8.7641028426196996</v>
      </c>
      <c r="M192" s="4">
        <v>8.7641028426196996</v>
      </c>
    </row>
    <row r="193" spans="3:13">
      <c r="C193" s="6">
        <f t="shared" si="26"/>
        <v>19</v>
      </c>
      <c r="D193" s="6">
        <f t="shared" si="27"/>
        <v>69</v>
      </c>
      <c r="E193" s="18">
        <f t="shared" si="21"/>
        <v>19</v>
      </c>
      <c r="F193" s="2">
        <f t="shared" si="28"/>
        <v>8.6956521739130432E-2</v>
      </c>
      <c r="G193" s="3">
        <f t="shared" si="22"/>
        <v>0.27536231884057971</v>
      </c>
      <c r="H193" s="3">
        <f t="shared" si="23"/>
        <v>-8.6956521739130432E-2</v>
      </c>
      <c r="I193" s="3">
        <f t="shared" si="24"/>
        <v>4.3478262351046675E-2</v>
      </c>
      <c r="J193" s="3">
        <f t="shared" si="30"/>
        <v>-4.3478259388083758E-2</v>
      </c>
      <c r="K193" s="3">
        <f t="shared" si="25"/>
        <v>5.6837216733662821E-6</v>
      </c>
      <c r="L193" s="4">
        <f t="shared" si="29"/>
        <v>8.7546328027739531</v>
      </c>
      <c r="M193" s="4">
        <v>8.7546328027739531</v>
      </c>
    </row>
    <row r="194" spans="3:13">
      <c r="C194" s="6">
        <f t="shared" si="26"/>
        <v>19.100000000000001</v>
      </c>
      <c r="D194" s="6">
        <f t="shared" si="27"/>
        <v>69.099999999999994</v>
      </c>
      <c r="E194" s="18">
        <f t="shared" si="21"/>
        <v>19.100000000000001</v>
      </c>
      <c r="F194" s="2">
        <f t="shared" si="28"/>
        <v>8.5383502170766984E-2</v>
      </c>
      <c r="G194" s="3">
        <f t="shared" si="22"/>
        <v>0.27641099855282203</v>
      </c>
      <c r="H194" s="3">
        <f t="shared" si="23"/>
        <v>-8.5383502170766984E-2</v>
      </c>
      <c r="I194" s="3">
        <f t="shared" si="24"/>
        <v>4.2691752606099094E-2</v>
      </c>
      <c r="J194" s="3">
        <f t="shared" si="30"/>
        <v>-4.269174956466789E-2</v>
      </c>
      <c r="K194" s="3">
        <f t="shared" si="25"/>
        <v>5.5597355431702411E-6</v>
      </c>
      <c r="L194" s="4">
        <f t="shared" si="29"/>
        <v>8.7450541342307311</v>
      </c>
      <c r="M194" s="4">
        <v>8.7450541342307311</v>
      </c>
    </row>
    <row r="195" spans="3:13">
      <c r="C195" s="6">
        <f t="shared" si="26"/>
        <v>19.200000000000003</v>
      </c>
      <c r="D195" s="6">
        <f t="shared" si="27"/>
        <v>69.2</v>
      </c>
      <c r="E195" s="18">
        <f t="shared" ref="E195:E258" si="31">$A$10*$C195</f>
        <v>19.200000000000003</v>
      </c>
      <c r="F195" s="2">
        <f t="shared" si="28"/>
        <v>8.3815028901734062E-2</v>
      </c>
      <c r="G195" s="3">
        <f t="shared" ref="G195:G258" si="32">IF(($A$4*$A$6-$E195)&gt;0,($E195+$A$14*$A$4)/$D195,($A$14*$A$4+$A$6*$A$4)/$D195)</f>
        <v>0.27745664739884396</v>
      </c>
      <c r="H195" s="3">
        <f t="shared" ref="H195:H258" si="33">($E195-$A$4*$A$6)/$D195</f>
        <v>-8.3815028901734062E-2</v>
      </c>
      <c r="I195" s="3">
        <f t="shared" ref="I195:I258" si="34">0.5*(SQRT(($A$16+$H195)^2+4*$A$16*$G195))</f>
        <v>4.1907516012169681E-2</v>
      </c>
      <c r="J195" s="3">
        <f t="shared" si="30"/>
        <v>-4.1907512889564381E-2</v>
      </c>
      <c r="K195" s="3">
        <f t="shared" ref="K195:K258" si="35">0.5*(SQRT(($A$8+$G195)^2+4*$A$8*$F195)-($A$8+$G195))</f>
        <v>5.4370407277237742E-6</v>
      </c>
      <c r="L195" s="4">
        <f t="shared" si="29"/>
        <v>8.7353625862221342</v>
      </c>
      <c r="M195" s="4">
        <v>8.7353625862221342</v>
      </c>
    </row>
    <row r="196" spans="3:13">
      <c r="C196" s="6">
        <f t="shared" ref="C196:C259" si="36">C195+$A$18</f>
        <v>19.300000000000004</v>
      </c>
      <c r="D196" s="6">
        <f t="shared" ref="D196:D259" si="37">$A$4+$C196</f>
        <v>69.300000000000011</v>
      </c>
      <c r="E196" s="18">
        <f t="shared" si="31"/>
        <v>19.300000000000004</v>
      </c>
      <c r="F196" s="2">
        <f t="shared" ref="F196:F259" si="38">($A$4*$A$6-$E196)/$D196</f>
        <v>8.2251082251082172E-2</v>
      </c>
      <c r="G196" s="3">
        <f t="shared" si="32"/>
        <v>0.27849927849927852</v>
      </c>
      <c r="H196" s="3">
        <f t="shared" si="33"/>
        <v>-8.2251082251082172E-2</v>
      </c>
      <c r="I196" s="3">
        <f t="shared" si="34"/>
        <v>4.1125542728854894E-2</v>
      </c>
      <c r="J196" s="3">
        <f t="shared" si="30"/>
        <v>-4.1125539522227278E-2</v>
      </c>
      <c r="K196" s="3">
        <f t="shared" si="35"/>
        <v>5.3156171592183554E-6</v>
      </c>
      <c r="L196" s="4">
        <f t="shared" ref="L196:L259" si="39">IF($J196&gt;0,-LOG($J196),14+LOG($K196))</f>
        <v>8.7255536946886494</v>
      </c>
      <c r="M196" s="4">
        <v>8.7255536946886494</v>
      </c>
    </row>
    <row r="197" spans="3:13">
      <c r="C197" s="6">
        <f t="shared" si="36"/>
        <v>19.400000000000006</v>
      </c>
      <c r="D197" s="6">
        <f t="shared" si="37"/>
        <v>69.400000000000006</v>
      </c>
      <c r="E197" s="18">
        <f t="shared" si="31"/>
        <v>19.400000000000006</v>
      </c>
      <c r="F197" s="2">
        <f t="shared" si="38"/>
        <v>8.0691642651296747E-2</v>
      </c>
      <c r="G197" s="3">
        <f t="shared" si="32"/>
        <v>0.27953890489913552</v>
      </c>
      <c r="H197" s="3">
        <f t="shared" si="33"/>
        <v>-8.0691642651296747E-2</v>
      </c>
      <c r="I197" s="3">
        <f t="shared" si="34"/>
        <v>4.0345822972473737E-2</v>
      </c>
      <c r="J197" s="3">
        <f t="shared" si="30"/>
        <v>-4.034581967882301E-2</v>
      </c>
      <c r="K197" s="3">
        <f t="shared" si="35"/>
        <v>5.1954451834868021E-6</v>
      </c>
      <c r="L197" s="4">
        <f t="shared" si="39"/>
        <v>8.7156227669938886</v>
      </c>
      <c r="M197" s="4">
        <v>8.7156227669938886</v>
      </c>
    </row>
    <row r="198" spans="3:13">
      <c r="C198" s="6">
        <f t="shared" si="36"/>
        <v>19.500000000000007</v>
      </c>
      <c r="D198" s="6">
        <f t="shared" si="37"/>
        <v>69.5</v>
      </c>
      <c r="E198" s="18">
        <f t="shared" si="31"/>
        <v>19.500000000000007</v>
      </c>
      <c r="F198" s="2">
        <f t="shared" si="38"/>
        <v>7.9136690647481911E-2</v>
      </c>
      <c r="G198" s="3">
        <f t="shared" si="32"/>
        <v>0.28057553956834541</v>
      </c>
      <c r="H198" s="3">
        <f t="shared" si="33"/>
        <v>-7.9136690647481911E-2</v>
      </c>
      <c r="I198" s="3">
        <f t="shared" si="34"/>
        <v>3.9568347015660109E-2</v>
      </c>
      <c r="J198" s="3">
        <f t="shared" si="30"/>
        <v>-3.9568343631821802E-2</v>
      </c>
      <c r="K198" s="3">
        <f t="shared" si="35"/>
        <v>5.076505549400645E-6</v>
      </c>
      <c r="L198" s="4">
        <f t="shared" si="39"/>
        <v>8.70556486527102</v>
      </c>
      <c r="M198" s="4">
        <v>8.70556486527102</v>
      </c>
    </row>
    <row r="199" spans="3:13">
      <c r="C199" s="6">
        <f t="shared" si="36"/>
        <v>19.600000000000009</v>
      </c>
      <c r="D199" s="6">
        <f t="shared" si="37"/>
        <v>69.600000000000009</v>
      </c>
      <c r="E199" s="18">
        <f t="shared" si="31"/>
        <v>19.600000000000009</v>
      </c>
      <c r="F199" s="2">
        <f t="shared" si="38"/>
        <v>7.7586206896551588E-2</v>
      </c>
      <c r="G199" s="3">
        <f t="shared" si="32"/>
        <v>0.28160919540229895</v>
      </c>
      <c r="H199" s="3">
        <f t="shared" si="33"/>
        <v>-7.7586206896551588E-2</v>
      </c>
      <c r="I199" s="3">
        <f t="shared" si="34"/>
        <v>3.879310518695888E-2</v>
      </c>
      <c r="J199" s="3">
        <f t="shared" si="30"/>
        <v>-3.8793101709592707E-2</v>
      </c>
      <c r="K199" s="3">
        <f t="shared" si="35"/>
        <v>4.9587793986005657E-6</v>
      </c>
      <c r="L199" s="4">
        <f t="shared" si="39"/>
        <v>8.6953747882464434</v>
      </c>
      <c r="M199" s="4">
        <v>8.6953747882464434</v>
      </c>
    </row>
    <row r="200" spans="3:13">
      <c r="C200" s="6">
        <f t="shared" si="36"/>
        <v>19.70000000000001</v>
      </c>
      <c r="D200" s="6">
        <f t="shared" si="37"/>
        <v>69.700000000000017</v>
      </c>
      <c r="E200" s="18">
        <f t="shared" si="31"/>
        <v>19.70000000000001</v>
      </c>
      <c r="F200" s="2">
        <f t="shared" si="38"/>
        <v>7.6040172166427389E-2</v>
      </c>
      <c r="G200" s="3">
        <f t="shared" si="32"/>
        <v>0.2826398852223817</v>
      </c>
      <c r="H200" s="3">
        <f t="shared" si="33"/>
        <v>-7.6040172166427389E-2</v>
      </c>
      <c r="I200" s="3">
        <f t="shared" si="34"/>
        <v>3.8020087870425393E-2</v>
      </c>
      <c r="J200" s="3">
        <f t="shared" si="30"/>
        <v>-3.8020084296001996E-2</v>
      </c>
      <c r="K200" s="3">
        <f t="shared" si="35"/>
        <v>4.8422482555321444E-6</v>
      </c>
      <c r="L200" s="4">
        <f t="shared" si="39"/>
        <v>8.6850470513683895</v>
      </c>
      <c r="M200" s="4">
        <v>8.6850470513683895</v>
      </c>
    </row>
    <row r="201" spans="3:13">
      <c r="C201" s="6">
        <f t="shared" si="36"/>
        <v>19.800000000000011</v>
      </c>
      <c r="D201" s="6">
        <f t="shared" si="37"/>
        <v>69.800000000000011</v>
      </c>
      <c r="E201" s="18">
        <f t="shared" si="31"/>
        <v>19.800000000000011</v>
      </c>
      <c r="F201" s="2">
        <f t="shared" si="38"/>
        <v>7.4498567335243376E-2</v>
      </c>
      <c r="G201" s="3">
        <f t="shared" si="32"/>
        <v>0.2836676217765044</v>
      </c>
      <c r="H201" s="3">
        <f t="shared" si="33"/>
        <v>-7.4498567335243376E-2</v>
      </c>
      <c r="I201" s="3">
        <f t="shared" si="34"/>
        <v>3.7249285505228477E-2</v>
      </c>
      <c r="J201" s="3">
        <f t="shared" si="30"/>
        <v>-3.7249281830014899E-2</v>
      </c>
      <c r="K201" s="3">
        <f t="shared" si="35"/>
        <v>4.7268940177869201E-6</v>
      </c>
      <c r="L201" s="4">
        <f t="shared" si="39"/>
        <v>8.6745758650475064</v>
      </c>
      <c r="M201" s="4">
        <v>8.6745758650475064</v>
      </c>
    </row>
    <row r="202" spans="3:13">
      <c r="C202" s="6">
        <f t="shared" si="36"/>
        <v>19.900000000000013</v>
      </c>
      <c r="D202" s="6">
        <f t="shared" si="37"/>
        <v>69.900000000000006</v>
      </c>
      <c r="E202" s="18">
        <f t="shared" si="31"/>
        <v>19.900000000000013</v>
      </c>
      <c r="F202" s="2">
        <f t="shared" si="38"/>
        <v>7.2961373390557749E-2</v>
      </c>
      <c r="G202" s="3">
        <f t="shared" si="32"/>
        <v>0.28469241773962822</v>
      </c>
      <c r="H202" s="3">
        <f t="shared" si="33"/>
        <v>-7.2961373390557749E-2</v>
      </c>
      <c r="I202" s="3">
        <f t="shared" si="34"/>
        <v>3.6480688585257041E-2</v>
      </c>
      <c r="J202" s="3">
        <f t="shared" si="30"/>
        <v>-3.6480684805300707E-2</v>
      </c>
      <c r="K202" s="3">
        <f t="shared" si="35"/>
        <v>4.6126989467487611E-6</v>
      </c>
      <c r="L202" s="4">
        <f t="shared" si="39"/>
        <v>8.6639551107902921</v>
      </c>
      <c r="M202" s="4">
        <v>8.6639551107902921</v>
      </c>
    </row>
    <row r="203" spans="3:13">
      <c r="C203" s="6">
        <f t="shared" si="36"/>
        <v>20.000000000000014</v>
      </c>
      <c r="D203" s="6">
        <f t="shared" si="37"/>
        <v>70.000000000000014</v>
      </c>
      <c r="E203" s="18">
        <f t="shared" si="31"/>
        <v>20.000000000000014</v>
      </c>
      <c r="F203" s="2">
        <f t="shared" si="38"/>
        <v>7.1428571428571216E-2</v>
      </c>
      <c r="G203" s="3">
        <f t="shared" si="32"/>
        <v>0.28571428571428586</v>
      </c>
      <c r="H203" s="3">
        <f t="shared" si="33"/>
        <v>-7.1428571428571216E-2</v>
      </c>
      <c r="I203" s="3">
        <f t="shared" si="34"/>
        <v>3.5714287658729998E-2</v>
      </c>
      <c r="J203" s="3">
        <f t="shared" si="30"/>
        <v>-3.5714283769841218E-2</v>
      </c>
      <c r="K203" s="3">
        <f t="shared" si="35"/>
        <v>4.4996456584900368E-6</v>
      </c>
      <c r="L203" s="4">
        <f t="shared" si="39"/>
        <v>8.6531783149705461</v>
      </c>
      <c r="M203" s="4">
        <v>8.6531783149705461</v>
      </c>
    </row>
    <row r="204" spans="3:13">
      <c r="C204" s="6">
        <f t="shared" si="36"/>
        <v>20.100000000000016</v>
      </c>
      <c r="D204" s="6">
        <f t="shared" si="37"/>
        <v>70.100000000000023</v>
      </c>
      <c r="E204" s="18">
        <f t="shared" si="31"/>
        <v>20.100000000000016</v>
      </c>
      <c r="F204" s="2">
        <f t="shared" si="38"/>
        <v>6.9900142653352107E-2</v>
      </c>
      <c r="G204" s="3">
        <f t="shared" si="32"/>
        <v>0.28673323823109859</v>
      </c>
      <c r="H204" s="3">
        <f t="shared" si="33"/>
        <v>-6.9900142653352107E-2</v>
      </c>
      <c r="I204" s="3">
        <f t="shared" si="34"/>
        <v>3.4950073327809784E-2</v>
      </c>
      <c r="J204" s="3">
        <f t="shared" si="30"/>
        <v>-3.4950069325542323E-2</v>
      </c>
      <c r="K204" s="3">
        <f t="shared" si="35"/>
        <v>4.3877171148898331E-6</v>
      </c>
      <c r="L204" s="4">
        <f t="shared" si="39"/>
        <v>8.6422386199503833</v>
      </c>
      <c r="M204" s="4">
        <v>8.6422386199503833</v>
      </c>
    </row>
    <row r="205" spans="3:13">
      <c r="C205" s="6">
        <f t="shared" si="36"/>
        <v>20.200000000000017</v>
      </c>
      <c r="D205" s="6">
        <f t="shared" si="37"/>
        <v>70.200000000000017</v>
      </c>
      <c r="E205" s="18">
        <f t="shared" si="31"/>
        <v>20.200000000000017</v>
      </c>
      <c r="F205" s="2">
        <f t="shared" si="38"/>
        <v>6.8376068376068119E-2</v>
      </c>
      <c r="G205" s="3">
        <f t="shared" si="32"/>
        <v>0.28774928774928793</v>
      </c>
      <c r="H205" s="3">
        <f t="shared" si="33"/>
        <v>-6.8376068376068119E-2</v>
      </c>
      <c r="I205" s="3">
        <f t="shared" si="34"/>
        <v>3.4188036248219179E-2</v>
      </c>
      <c r="J205" s="3">
        <f t="shared" si="30"/>
        <v>-3.418803212784894E-2</v>
      </c>
      <c r="K205" s="3">
        <f t="shared" si="35"/>
        <v>4.2768966151407461E-6</v>
      </c>
      <c r="L205" s="4">
        <f t="shared" si="39"/>
        <v>8.6311287522403148</v>
      </c>
      <c r="M205" s="4">
        <v>8.6311287522403148</v>
      </c>
    </row>
    <row r="206" spans="3:13">
      <c r="C206" s="6">
        <f t="shared" si="36"/>
        <v>20.300000000000018</v>
      </c>
      <c r="D206" s="6">
        <f t="shared" si="37"/>
        <v>70.300000000000011</v>
      </c>
      <c r="E206" s="18">
        <f t="shared" si="31"/>
        <v>20.300000000000018</v>
      </c>
      <c r="F206" s="2">
        <f t="shared" si="38"/>
        <v>6.6856330014224474E-2</v>
      </c>
      <c r="G206" s="3">
        <f t="shared" si="32"/>
        <v>0.2887624466571837</v>
      </c>
      <c r="H206" s="3">
        <f t="shared" si="33"/>
        <v>-6.6856330014224474E-2</v>
      </c>
      <c r="I206" s="3">
        <f t="shared" si="34"/>
        <v>3.3428167128861576E-2</v>
      </c>
      <c r="J206" s="3">
        <f t="shared" si="30"/>
        <v>-3.3428162885362898E-2</v>
      </c>
      <c r="K206" s="3">
        <f t="shared" si="35"/>
        <v>4.1671677875054769E-6</v>
      </c>
      <c r="L206" s="4">
        <f t="shared" si="39"/>
        <v>8.6198409873113064</v>
      </c>
      <c r="M206" s="4">
        <v>8.6198409873113064</v>
      </c>
    </row>
    <row r="207" spans="3:13">
      <c r="C207" s="6">
        <f t="shared" si="36"/>
        <v>20.40000000000002</v>
      </c>
      <c r="D207" s="6">
        <f t="shared" si="37"/>
        <v>70.40000000000002</v>
      </c>
      <c r="E207" s="18">
        <f t="shared" si="31"/>
        <v>20.40000000000002</v>
      </c>
      <c r="F207" s="2">
        <f t="shared" si="38"/>
        <v>6.5340909090908783E-2</v>
      </c>
      <c r="G207" s="3">
        <f t="shared" si="32"/>
        <v>0.28977272727272746</v>
      </c>
      <c r="H207" s="3">
        <f t="shared" si="33"/>
        <v>-6.5340909090908783E-2</v>
      </c>
      <c r="I207" s="3">
        <f t="shared" si="34"/>
        <v>3.2670456731444655E-2</v>
      </c>
      <c r="J207" s="3">
        <f t="shared" si="30"/>
        <v>-3.2670452359464128E-2</v>
      </c>
      <c r="K207" s="3">
        <f t="shared" si="35"/>
        <v>4.0585145810734247E-6</v>
      </c>
      <c r="L207" s="4">
        <f t="shared" si="39"/>
        <v>8.6083671106008595</v>
      </c>
      <c r="M207" s="4">
        <v>8.6083671106008595</v>
      </c>
    </row>
    <row r="208" spans="3:13">
      <c r="C208" s="6">
        <f t="shared" si="36"/>
        <v>20.500000000000021</v>
      </c>
      <c r="D208" s="6">
        <f t="shared" si="37"/>
        <v>70.500000000000028</v>
      </c>
      <c r="E208" s="18">
        <f t="shared" si="31"/>
        <v>20.500000000000021</v>
      </c>
      <c r="F208" s="2">
        <f t="shared" si="38"/>
        <v>6.3829787234042229E-2</v>
      </c>
      <c r="G208" s="3">
        <f t="shared" si="32"/>
        <v>0.29078014184397183</v>
      </c>
      <c r="H208" s="3">
        <f t="shared" si="33"/>
        <v>-6.3829787234042229E-2</v>
      </c>
      <c r="I208" s="3">
        <f t="shared" si="34"/>
        <v>3.191489587010745E-2</v>
      </c>
      <c r="J208" s="3">
        <f t="shared" si="30"/>
        <v>-3.1914891363934779E-2</v>
      </c>
      <c r="K208" s="3">
        <f t="shared" si="35"/>
        <v>3.9509212581279041E-6</v>
      </c>
      <c r="L208" s="4">
        <f t="shared" si="39"/>
        <v>8.5966983742774161</v>
      </c>
      <c r="M208" s="4">
        <v>8.5966983742774161</v>
      </c>
    </row>
    <row r="209" spans="3:13">
      <c r="C209" s="6">
        <f t="shared" si="36"/>
        <v>20.600000000000023</v>
      </c>
      <c r="D209" s="6">
        <f t="shared" si="37"/>
        <v>70.600000000000023</v>
      </c>
      <c r="E209" s="18">
        <f t="shared" si="31"/>
        <v>20.600000000000023</v>
      </c>
      <c r="F209" s="2">
        <f t="shared" si="38"/>
        <v>6.2322946175637051E-2</v>
      </c>
      <c r="G209" s="3">
        <f t="shared" si="32"/>
        <v>0.29178470254957528</v>
      </c>
      <c r="H209" s="3">
        <f t="shared" si="33"/>
        <v>-6.2322946175637051E-2</v>
      </c>
      <c r="I209" s="3">
        <f t="shared" si="34"/>
        <v>3.1161475411050764E-2</v>
      </c>
      <c r="J209" s="3">
        <f t="shared" si="30"/>
        <v>-3.1161470764586287E-2</v>
      </c>
      <c r="K209" s="3">
        <f t="shared" si="35"/>
        <v>3.8443723864023394E-6</v>
      </c>
      <c r="L209" s="4">
        <f t="shared" si="39"/>
        <v>8.5848254491126958</v>
      </c>
      <c r="M209" s="4">
        <v>8.5848254491126958</v>
      </c>
    </row>
    <row r="210" spans="3:13">
      <c r="C210" s="6">
        <f t="shared" si="36"/>
        <v>20.700000000000024</v>
      </c>
      <c r="D210" s="6">
        <f t="shared" si="37"/>
        <v>70.700000000000017</v>
      </c>
      <c r="E210" s="18">
        <f t="shared" si="31"/>
        <v>20.700000000000024</v>
      </c>
      <c r="F210" s="2">
        <f t="shared" si="38"/>
        <v>6.0820367751060464E-2</v>
      </c>
      <c r="G210" s="3">
        <f t="shared" si="32"/>
        <v>0.29278642149929307</v>
      </c>
      <c r="H210" s="3">
        <f t="shared" si="33"/>
        <v>-6.0820367751060464E-2</v>
      </c>
      <c r="I210" s="3">
        <f t="shared" si="34"/>
        <v>3.0410186272170969E-2</v>
      </c>
      <c r="J210" s="3">
        <f t="shared" si="30"/>
        <v>-3.0410181478889495E-2</v>
      </c>
      <c r="K210" s="3">
        <f t="shared" si="35"/>
        <v>3.7388528318360592E-6</v>
      </c>
      <c r="L210" s="4">
        <f t="shared" si="39"/>
        <v>8.5727383708564417</v>
      </c>
      <c r="M210" s="4">
        <v>8.5727383708564417</v>
      </c>
    </row>
    <row r="211" spans="3:13">
      <c r="C211" s="6">
        <f t="shared" si="36"/>
        <v>20.800000000000026</v>
      </c>
      <c r="D211" s="6">
        <f t="shared" si="37"/>
        <v>70.800000000000026</v>
      </c>
      <c r="E211" s="18">
        <f t="shared" si="31"/>
        <v>20.800000000000026</v>
      </c>
      <c r="F211" s="2">
        <f t="shared" si="38"/>
        <v>5.9322033898304705E-2</v>
      </c>
      <c r="G211" s="3">
        <f t="shared" si="32"/>
        <v>0.29378531073446351</v>
      </c>
      <c r="H211" s="3">
        <f t="shared" si="33"/>
        <v>-5.9322033898304705E-2</v>
      </c>
      <c r="I211" s="3">
        <f t="shared" si="34"/>
        <v>2.9661019422697225E-2</v>
      </c>
      <c r="J211" s="3">
        <f t="shared" si="30"/>
        <v>-2.966101447560748E-2</v>
      </c>
      <c r="K211" s="3">
        <f t="shared" si="35"/>
        <v>3.6343477512745803E-6</v>
      </c>
      <c r="L211" s="4">
        <f t="shared" si="39"/>
        <v>8.5604264802735948</v>
      </c>
      <c r="M211" s="4">
        <v>8.5604264802735948</v>
      </c>
    </row>
    <row r="212" spans="3:13">
      <c r="C212" s="6">
        <f t="shared" si="36"/>
        <v>20.900000000000027</v>
      </c>
      <c r="D212" s="6">
        <f t="shared" si="37"/>
        <v>70.900000000000034</v>
      </c>
      <c r="E212" s="18">
        <f t="shared" si="31"/>
        <v>20.900000000000027</v>
      </c>
      <c r="F212" s="2">
        <f t="shared" si="38"/>
        <v>5.7827926657263343E-2</v>
      </c>
      <c r="G212" s="3">
        <f t="shared" si="32"/>
        <v>0.2947813822284911</v>
      </c>
      <c r="H212" s="3">
        <f t="shared" si="33"/>
        <v>-5.7827926657263343E-2</v>
      </c>
      <c r="I212" s="3">
        <f t="shared" si="34"/>
        <v>2.8913965882832102E-2</v>
      </c>
      <c r="J212" s="3">
        <f t="shared" si="30"/>
        <v>-2.891396077443124E-2</v>
      </c>
      <c r="K212" s="3">
        <f t="shared" si="35"/>
        <v>3.5308425856139802E-6</v>
      </c>
      <c r="L212" s="4">
        <f t="shared" si="39"/>
        <v>8.5478783559875868</v>
      </c>
      <c r="M212" s="4">
        <v>8.5478783559875868</v>
      </c>
    </row>
    <row r="213" spans="3:13">
      <c r="C213" s="6">
        <f t="shared" si="36"/>
        <v>21.000000000000028</v>
      </c>
      <c r="D213" s="6">
        <f t="shared" si="37"/>
        <v>71.000000000000028</v>
      </c>
      <c r="E213" s="18">
        <f t="shared" si="31"/>
        <v>21.000000000000028</v>
      </c>
      <c r="F213" s="2">
        <f t="shared" si="38"/>
        <v>5.6338028169013663E-2</v>
      </c>
      <c r="G213" s="3">
        <f t="shared" si="32"/>
        <v>0.29577464788732422</v>
      </c>
      <c r="H213" s="3">
        <f t="shared" si="33"/>
        <v>-5.6338028169013663E-2</v>
      </c>
      <c r="I213" s="3">
        <f t="shared" si="34"/>
        <v>2.8169016723395598E-2</v>
      </c>
      <c r="J213" s="3">
        <f t="shared" si="30"/>
        <v>-2.8169011445618064E-2</v>
      </c>
      <c r="K213" s="3">
        <f t="shared" si="35"/>
        <v>3.4283230529452702E-6</v>
      </c>
      <c r="L213" s="4">
        <f t="shared" si="39"/>
        <v>8.5350817390099127</v>
      </c>
      <c r="M213" s="4">
        <v>8.5350817390099127</v>
      </c>
    </row>
    <row r="214" spans="3:13">
      <c r="C214" s="6">
        <f t="shared" si="36"/>
        <v>21.10000000000003</v>
      </c>
      <c r="D214" s="6">
        <f t="shared" si="37"/>
        <v>71.100000000000023</v>
      </c>
      <c r="E214" s="18">
        <f t="shared" si="31"/>
        <v>21.10000000000003</v>
      </c>
      <c r="F214" s="2">
        <f t="shared" si="38"/>
        <v>5.4852320675105051E-2</v>
      </c>
      <c r="G214" s="3">
        <f t="shared" si="32"/>
        <v>0.29676511954993001</v>
      </c>
      <c r="H214" s="3">
        <f t="shared" si="33"/>
        <v>-5.4852320675105051E-2</v>
      </c>
      <c r="I214" s="3">
        <f t="shared" si="34"/>
        <v>2.742616306547262E-2</v>
      </c>
      <c r="J214" s="3">
        <f t="shared" si="30"/>
        <v>-2.7426157609632431E-2</v>
      </c>
      <c r="K214" s="3">
        <f t="shared" si="35"/>
        <v>3.3267751421151015E-6</v>
      </c>
      <c r="L214" s="4">
        <f t="shared" si="39"/>
        <v>8.5220234477462498</v>
      </c>
      <c r="M214" s="4">
        <v>8.5220234477462498</v>
      </c>
    </row>
    <row r="215" spans="3:13">
      <c r="C215" s="6">
        <f t="shared" si="36"/>
        <v>21.200000000000031</v>
      </c>
      <c r="D215" s="6">
        <f t="shared" si="37"/>
        <v>71.200000000000031</v>
      </c>
      <c r="E215" s="18">
        <f t="shared" si="31"/>
        <v>21.200000000000031</v>
      </c>
      <c r="F215" s="2">
        <f t="shared" si="38"/>
        <v>5.3370786516853473E-2</v>
      </c>
      <c r="G215" s="3">
        <f t="shared" si="32"/>
        <v>0.29775280898876433</v>
      </c>
      <c r="H215" s="3">
        <f t="shared" si="33"/>
        <v>-5.3370786516853473E-2</v>
      </c>
      <c r="I215" s="3">
        <f t="shared" si="34"/>
        <v>2.6685396080064018E-2</v>
      </c>
      <c r="J215" s="3">
        <f t="shared" si="30"/>
        <v>-2.6685390436789455E-2</v>
      </c>
      <c r="K215" s="3">
        <f t="shared" si="35"/>
        <v>3.2261851062587166E-6</v>
      </c>
      <c r="L215" s="4">
        <f t="shared" si="39"/>
        <v>8.5086892819371425</v>
      </c>
      <c r="M215" s="4">
        <v>8.5086892819371425</v>
      </c>
    </row>
    <row r="216" spans="3:13">
      <c r="C216" s="6">
        <f t="shared" si="36"/>
        <v>21.300000000000033</v>
      </c>
      <c r="D216" s="6">
        <f t="shared" si="37"/>
        <v>71.30000000000004</v>
      </c>
      <c r="E216" s="18">
        <f t="shared" si="31"/>
        <v>21.300000000000033</v>
      </c>
      <c r="F216" s="2">
        <f t="shared" si="38"/>
        <v>5.1893408134641869E-2</v>
      </c>
      <c r="G216" s="3">
        <f t="shared" si="32"/>
        <v>0.29873772791023873</v>
      </c>
      <c r="H216" s="3">
        <f t="shared" si="33"/>
        <v>-5.1893408134641869E-2</v>
      </c>
      <c r="I216" s="3">
        <f t="shared" si="34"/>
        <v>2.5946706987741194E-2</v>
      </c>
      <c r="J216" s="3">
        <f t="shared" si="30"/>
        <v>-2.5946701146900675E-2</v>
      </c>
      <c r="K216" s="3">
        <f t="shared" si="35"/>
        <v>3.1265394565271887E-6</v>
      </c>
      <c r="L216" s="4">
        <f t="shared" si="39"/>
        <v>8.4950639137919666</v>
      </c>
      <c r="M216" s="4">
        <v>8.4950639137919666</v>
      </c>
    </row>
    <row r="217" spans="3:13">
      <c r="C217" s="6">
        <f t="shared" si="36"/>
        <v>21.400000000000034</v>
      </c>
      <c r="D217" s="6">
        <f t="shared" si="37"/>
        <v>71.400000000000034</v>
      </c>
      <c r="E217" s="18">
        <f t="shared" si="31"/>
        <v>21.400000000000034</v>
      </c>
      <c r="F217" s="2">
        <f t="shared" si="38"/>
        <v>5.0420168067226392E-2</v>
      </c>
      <c r="G217" s="3">
        <f t="shared" si="32"/>
        <v>0.2997198879551824</v>
      </c>
      <c r="H217" s="3">
        <f t="shared" si="33"/>
        <v>-5.0420168067226392E-2</v>
      </c>
      <c r="I217" s="3">
        <f t="shared" si="34"/>
        <v>2.5210087058304374E-2</v>
      </c>
      <c r="J217" s="3">
        <f t="shared" si="30"/>
        <v>-2.5210081008922018E-2</v>
      </c>
      <c r="K217" s="3">
        <f t="shared" si="35"/>
        <v>3.0278249562587511E-6</v>
      </c>
      <c r="L217" s="4">
        <f t="shared" si="39"/>
        <v>8.4811307642466893</v>
      </c>
      <c r="M217" s="4">
        <v>8.4811307642466893</v>
      </c>
    </row>
    <row r="218" spans="3:13">
      <c r="C218" s="6">
        <f t="shared" si="36"/>
        <v>21.500000000000036</v>
      </c>
      <c r="D218" s="6">
        <f t="shared" si="37"/>
        <v>71.500000000000028</v>
      </c>
      <c r="E218" s="18">
        <f t="shared" si="31"/>
        <v>21.500000000000036</v>
      </c>
      <c r="F218" s="2">
        <f t="shared" si="38"/>
        <v>4.8951048951048431E-2</v>
      </c>
      <c r="G218" s="3">
        <f t="shared" si="32"/>
        <v>0.30069930069930106</v>
      </c>
      <c r="H218" s="3">
        <f t="shared" si="33"/>
        <v>-4.8951048951048431E-2</v>
      </c>
      <c r="I218" s="3">
        <f t="shared" si="34"/>
        <v>2.4475527610444654E-2</v>
      </c>
      <c r="J218" s="3">
        <f t="shared" si="30"/>
        <v>-2.4475521340603778E-2</v>
      </c>
      <c r="K218" s="3">
        <f t="shared" si="35"/>
        <v>2.9300286149280819E-6</v>
      </c>
      <c r="L218" s="4">
        <f t="shared" si="39"/>
        <v>8.4668718617345462</v>
      </c>
      <c r="M218" s="4">
        <v>8.4668718617345462</v>
      </c>
    </row>
    <row r="219" spans="3:13">
      <c r="C219" s="6">
        <f t="shared" si="36"/>
        <v>21.600000000000037</v>
      </c>
      <c r="D219" s="6">
        <f t="shared" si="37"/>
        <v>71.600000000000037</v>
      </c>
      <c r="E219" s="18">
        <f t="shared" si="31"/>
        <v>21.600000000000037</v>
      </c>
      <c r="F219" s="2">
        <f t="shared" si="38"/>
        <v>4.748603351955253E-2</v>
      </c>
      <c r="G219" s="3">
        <f t="shared" si="32"/>
        <v>0.30167597765363163</v>
      </c>
      <c r="H219" s="3">
        <f t="shared" si="33"/>
        <v>-4.748603351955253E-2</v>
      </c>
      <c r="I219" s="3">
        <f t="shared" si="34"/>
        <v>2.3743020011410029E-2</v>
      </c>
      <c r="J219" s="3">
        <f t="shared" si="30"/>
        <v>-2.3743013508142501E-2</v>
      </c>
      <c r="K219" s="3">
        <f t="shared" si="35"/>
        <v>2.8331376825119214E-6</v>
      </c>
      <c r="L219" s="4">
        <f t="shared" si="39"/>
        <v>8.4522676805219312</v>
      </c>
      <c r="M219" s="4">
        <v>8.4522676805219312</v>
      </c>
    </row>
    <row r="220" spans="3:13">
      <c r="C220" s="6">
        <f t="shared" si="36"/>
        <v>21.700000000000038</v>
      </c>
      <c r="D220" s="6">
        <f t="shared" si="37"/>
        <v>71.700000000000045</v>
      </c>
      <c r="E220" s="18">
        <f t="shared" si="31"/>
        <v>21.700000000000038</v>
      </c>
      <c r="F220" s="2">
        <f t="shared" si="38"/>
        <v>4.6025104602509893E-2</v>
      </c>
      <c r="G220" s="3">
        <f t="shared" si="32"/>
        <v>0.30264993026499337</v>
      </c>
      <c r="H220" s="3">
        <f t="shared" si="33"/>
        <v>-4.6025104602509893E-2</v>
      </c>
      <c r="I220" s="3">
        <f t="shared" si="34"/>
        <v>2.3012555676675581E-2</v>
      </c>
      <c r="J220" s="3">
        <f t="shared" si="30"/>
        <v>-2.3012548925834313E-2</v>
      </c>
      <c r="K220" s="3">
        <f t="shared" si="35"/>
        <v>2.7371396440489804E-6</v>
      </c>
      <c r="L220" s="4">
        <f t="shared" si="39"/>
        <v>8.4372969549157268</v>
      </c>
      <c r="M220" s="4">
        <v>8.4372969549157268</v>
      </c>
    </row>
    <row r="221" spans="3:13">
      <c r="C221" s="6">
        <f t="shared" si="36"/>
        <v>21.80000000000004</v>
      </c>
      <c r="D221" s="6">
        <f t="shared" si="37"/>
        <v>71.80000000000004</v>
      </c>
      <c r="E221" s="18">
        <f t="shared" si="31"/>
        <v>21.80000000000004</v>
      </c>
      <c r="F221" s="2">
        <f t="shared" si="38"/>
        <v>4.4568245125347614E-2</v>
      </c>
      <c r="G221" s="3">
        <f t="shared" si="32"/>
        <v>0.30362116991643495</v>
      </c>
      <c r="H221" s="3">
        <f t="shared" si="33"/>
        <v>-4.4568245125347614E-2</v>
      </c>
      <c r="I221" s="3">
        <f t="shared" si="34"/>
        <v>2.2284126069617979E-2</v>
      </c>
      <c r="J221" s="3">
        <f t="shared" si="30"/>
        <v>-2.2284119055729634E-2</v>
      </c>
      <c r="K221" s="3">
        <f t="shared" si="35"/>
        <v>2.6420222140610683E-6</v>
      </c>
      <c r="L221" s="4">
        <f t="shared" si="39"/>
        <v>8.4219364648317203</v>
      </c>
      <c r="M221" s="4">
        <v>8.4219364648317203</v>
      </c>
    </row>
    <row r="222" spans="3:13">
      <c r="C222" s="6">
        <f t="shared" si="36"/>
        <v>21.900000000000041</v>
      </c>
      <c r="D222" s="6">
        <f t="shared" si="37"/>
        <v>71.900000000000034</v>
      </c>
      <c r="E222" s="18">
        <f t="shared" si="31"/>
        <v>21.900000000000041</v>
      </c>
      <c r="F222" s="2">
        <f t="shared" si="38"/>
        <v>4.3115438108483409E-2</v>
      </c>
      <c r="G222" s="3">
        <f t="shared" si="32"/>
        <v>0.30458970792767776</v>
      </c>
      <c r="H222" s="3">
        <f t="shared" si="33"/>
        <v>-4.3115438108483409E-2</v>
      </c>
      <c r="I222" s="3">
        <f t="shared" si="34"/>
        <v>2.1557722701194805E-2</v>
      </c>
      <c r="J222" s="3">
        <f t="shared" si="30"/>
        <v>-2.1557715407288604E-2</v>
      </c>
      <c r="K222" s="3">
        <f t="shared" si="35"/>
        <v>2.5477733314183126E-6</v>
      </c>
      <c r="L222" s="4">
        <f t="shared" si="39"/>
        <v>8.4061607873630262</v>
      </c>
      <c r="M222" s="4">
        <v>8.4061607873630262</v>
      </c>
    </row>
    <row r="223" spans="3:13">
      <c r="C223" s="6">
        <f t="shared" si="36"/>
        <v>22.000000000000043</v>
      </c>
      <c r="D223" s="6">
        <f t="shared" si="37"/>
        <v>72.000000000000043</v>
      </c>
      <c r="E223" s="18">
        <f t="shared" si="31"/>
        <v>22.000000000000043</v>
      </c>
      <c r="F223" s="2">
        <f t="shared" si="38"/>
        <v>4.1666666666666047E-2</v>
      </c>
      <c r="G223" s="3">
        <f t="shared" si="32"/>
        <v>0.30555555555555597</v>
      </c>
      <c r="H223" s="3">
        <f t="shared" si="33"/>
        <v>-4.1666666666666047E-2</v>
      </c>
      <c r="I223" s="3">
        <f t="shared" si="34"/>
        <v>2.0833337129628978E-2</v>
      </c>
      <c r="J223" s="3">
        <f t="shared" si="30"/>
        <v>-2.0833329537037069E-2</v>
      </c>
      <c r="K223" s="3">
        <f t="shared" si="35"/>
        <v>2.4543811543153993E-6</v>
      </c>
      <c r="L223" s="4">
        <f t="shared" si="39"/>
        <v>8.389942007601249</v>
      </c>
      <c r="M223" s="4">
        <v>8.389942007601249</v>
      </c>
    </row>
    <row r="224" spans="3:13">
      <c r="C224" s="6">
        <f t="shared" si="36"/>
        <v>22.100000000000044</v>
      </c>
      <c r="D224" s="6">
        <f t="shared" si="37"/>
        <v>72.100000000000051</v>
      </c>
      <c r="E224" s="18">
        <f t="shared" si="31"/>
        <v>22.100000000000044</v>
      </c>
      <c r="F224" s="2">
        <f t="shared" si="38"/>
        <v>4.0221914008321133E-2</v>
      </c>
      <c r="G224" s="3">
        <f t="shared" si="32"/>
        <v>0.30651872399445257</v>
      </c>
      <c r="H224" s="3">
        <f t="shared" si="33"/>
        <v>-4.0221914008321133E-2</v>
      </c>
      <c r="I224" s="3">
        <f t="shared" si="34"/>
        <v>2.0110960960098876E-2</v>
      </c>
      <c r="J224" s="3">
        <f t="shared" si="30"/>
        <v>-2.0110953048222257E-2</v>
      </c>
      <c r="K224" s="3">
        <f t="shared" si="35"/>
        <v>2.3618340551645467E-6</v>
      </c>
      <c r="L224" s="4">
        <f t="shared" si="39"/>
        <v>8.3732493803824504</v>
      </c>
      <c r="M224" s="4">
        <v>8.3732493803824504</v>
      </c>
    </row>
    <row r="225" spans="3:13">
      <c r="C225" s="6">
        <f t="shared" si="36"/>
        <v>22.200000000000045</v>
      </c>
      <c r="D225" s="6">
        <f t="shared" si="37"/>
        <v>72.200000000000045</v>
      </c>
      <c r="E225" s="18">
        <f t="shared" si="31"/>
        <v>22.200000000000045</v>
      </c>
      <c r="F225" s="2">
        <f t="shared" si="38"/>
        <v>3.8781163434902392E-2</v>
      </c>
      <c r="G225" s="3">
        <f t="shared" si="32"/>
        <v>0.30747922437673175</v>
      </c>
      <c r="H225" s="3">
        <f t="shared" si="33"/>
        <v>-3.8781163434902392E-2</v>
      </c>
      <c r="I225" s="3">
        <f t="shared" si="34"/>
        <v>1.9390585844434888E-2</v>
      </c>
      <c r="J225" s="3">
        <f t="shared" si="30"/>
        <v>-1.9390577590467504E-2</v>
      </c>
      <c r="K225" s="3">
        <f t="shared" si="35"/>
        <v>2.2701206158770582E-6</v>
      </c>
      <c r="L225" s="4">
        <f t="shared" si="39"/>
        <v>8.3560489327077541</v>
      </c>
      <c r="M225" s="4">
        <v>8.3560489327077541</v>
      </c>
    </row>
    <row r="226" spans="3:13">
      <c r="C226" s="6">
        <f t="shared" si="36"/>
        <v>22.300000000000047</v>
      </c>
      <c r="D226" s="6">
        <f t="shared" si="37"/>
        <v>72.30000000000004</v>
      </c>
      <c r="E226" s="18">
        <f t="shared" si="31"/>
        <v>22.300000000000047</v>
      </c>
      <c r="F226" s="2">
        <f t="shared" si="38"/>
        <v>3.7344398340248296E-2</v>
      </c>
      <c r="G226" s="3">
        <f t="shared" si="32"/>
        <v>0.30843706777316782</v>
      </c>
      <c r="H226" s="3">
        <f t="shared" si="33"/>
        <v>-3.7344398340248296E-2</v>
      </c>
      <c r="I226" s="3">
        <f t="shared" si="34"/>
        <v>1.8672203480823244E-2</v>
      </c>
      <c r="J226" s="3">
        <f t="shared" si="30"/>
        <v>-1.8672194859425052E-2</v>
      </c>
      <c r="K226" s="3">
        <f t="shared" si="35"/>
        <v>2.1792296230893626E-6</v>
      </c>
      <c r="L226" s="4">
        <f t="shared" si="39"/>
        <v>8.3383029938013422</v>
      </c>
      <c r="M226" s="4">
        <v>8.3383029938013422</v>
      </c>
    </row>
    <row r="227" spans="3:13">
      <c r="C227" s="6">
        <f t="shared" si="36"/>
        <v>22.400000000000048</v>
      </c>
      <c r="D227" s="6">
        <f t="shared" si="37"/>
        <v>72.400000000000048</v>
      </c>
      <c r="E227" s="18">
        <f t="shared" si="31"/>
        <v>22.400000000000048</v>
      </c>
      <c r="F227" s="2">
        <f t="shared" si="38"/>
        <v>3.5911602209944063E-2</v>
      </c>
      <c r="G227" s="3">
        <f t="shared" si="32"/>
        <v>0.30939226519337065</v>
      </c>
      <c r="H227" s="3">
        <f t="shared" si="33"/>
        <v>-3.5911602209944063E-2</v>
      </c>
      <c r="I227" s="3">
        <f t="shared" si="34"/>
        <v>1.7955805613518477E-2</v>
      </c>
      <c r="J227" s="3">
        <f t="shared" si="30"/>
        <v>-1.7955796596425586E-2</v>
      </c>
      <c r="K227" s="3">
        <f t="shared" si="35"/>
        <v>2.0891500636666116E-6</v>
      </c>
      <c r="L227" s="4">
        <f t="shared" si="39"/>
        <v>8.3199696364770261</v>
      </c>
      <c r="M227" s="4">
        <v>8.3199696364770261</v>
      </c>
    </row>
    <row r="228" spans="3:13">
      <c r="C228" s="6">
        <f t="shared" si="36"/>
        <v>22.50000000000005</v>
      </c>
      <c r="D228" s="6">
        <f t="shared" si="37"/>
        <v>72.500000000000057</v>
      </c>
      <c r="E228" s="18">
        <f t="shared" si="31"/>
        <v>22.50000000000005</v>
      </c>
      <c r="F228" s="2">
        <f t="shared" si="38"/>
        <v>3.448275862068894E-2</v>
      </c>
      <c r="G228" s="3">
        <f t="shared" si="32"/>
        <v>0.31034482758620735</v>
      </c>
      <c r="H228" s="3">
        <f t="shared" si="33"/>
        <v>-3.448275862068894E-2</v>
      </c>
      <c r="I228" s="3">
        <f t="shared" si="34"/>
        <v>1.7241384032566049E-2</v>
      </c>
      <c r="J228" s="3">
        <f t="shared" si="30"/>
        <v>-1.7241374588122891E-2</v>
      </c>
      <c r="K228" s="3">
        <f t="shared" si="35"/>
        <v>1.9998711202340314E-6</v>
      </c>
      <c r="L228" s="4">
        <f t="shared" si="39"/>
        <v>8.3010020088766439</v>
      </c>
      <c r="M228" s="4">
        <v>8.3010020088766439</v>
      </c>
    </row>
    <row r="229" spans="3:13">
      <c r="C229" s="6">
        <f t="shared" si="36"/>
        <v>22.600000000000051</v>
      </c>
      <c r="D229" s="6">
        <f t="shared" si="37"/>
        <v>72.600000000000051</v>
      </c>
      <c r="E229" s="18">
        <f t="shared" si="31"/>
        <v>22.600000000000051</v>
      </c>
      <c r="F229" s="2">
        <f t="shared" si="38"/>
        <v>3.3057851239668694E-2</v>
      </c>
      <c r="G229" s="3">
        <f t="shared" si="32"/>
        <v>0.31129476584022087</v>
      </c>
      <c r="H229" s="3">
        <f t="shared" si="33"/>
        <v>-3.3057851239668694E-2</v>
      </c>
      <c r="I229" s="3">
        <f t="shared" si="34"/>
        <v>1.6528930573537312E-2</v>
      </c>
      <c r="J229" s="3">
        <f t="shared" si="30"/>
        <v>-1.6528920666131382E-2</v>
      </c>
      <c r="K229" s="3">
        <f t="shared" si="35"/>
        <v>1.9113821668192976E-6</v>
      </c>
      <c r="L229" s="4">
        <f t="shared" si="39"/>
        <v>8.2813475297275119</v>
      </c>
      <c r="M229" s="4">
        <v>8.2813475297275119</v>
      </c>
    </row>
    <row r="230" spans="3:13">
      <c r="C230" s="6">
        <f t="shared" si="36"/>
        <v>22.700000000000053</v>
      </c>
      <c r="D230" s="6">
        <f t="shared" si="37"/>
        <v>72.700000000000045</v>
      </c>
      <c r="E230" s="18">
        <f t="shared" si="31"/>
        <v>22.700000000000053</v>
      </c>
      <c r="F230" s="2">
        <f t="shared" si="38"/>
        <v>3.1636863823933235E-2</v>
      </c>
      <c r="G230" s="3">
        <f t="shared" si="32"/>
        <v>0.31224209078404452</v>
      </c>
      <c r="H230" s="3">
        <f t="shared" si="33"/>
        <v>-3.1636863823933235E-2</v>
      </c>
      <c r="I230" s="3">
        <f t="shared" si="34"/>
        <v>1.5818437117279774E-2</v>
      </c>
      <c r="J230" s="3">
        <f t="shared" si="30"/>
        <v>-1.5818426706653461E-2</v>
      </c>
      <c r="K230" s="3">
        <f t="shared" si="35"/>
        <v>1.8236727646336881E-6</v>
      </c>
      <c r="L230" s="4">
        <f t="shared" si="39"/>
        <v>8.2609469122469861</v>
      </c>
      <c r="M230" s="4">
        <v>8.2609469122469861</v>
      </c>
    </row>
    <row r="231" spans="3:13">
      <c r="C231" s="6">
        <f t="shared" si="36"/>
        <v>22.800000000000054</v>
      </c>
      <c r="D231" s="6">
        <f t="shared" si="37"/>
        <v>72.800000000000054</v>
      </c>
      <c r="E231" s="18">
        <f t="shared" si="31"/>
        <v>22.800000000000054</v>
      </c>
      <c r="F231" s="2">
        <f t="shared" si="38"/>
        <v>3.0219780219779457E-2</v>
      </c>
      <c r="G231" s="3">
        <f t="shared" si="32"/>
        <v>0.31318681318681368</v>
      </c>
      <c r="H231" s="3">
        <f t="shared" si="33"/>
        <v>-3.0219780219779457E-2</v>
      </c>
      <c r="I231" s="3">
        <f t="shared" si="34"/>
        <v>1.5109895589686716E-2</v>
      </c>
      <c r="J231" s="3">
        <f t="shared" si="30"/>
        <v>-1.5109884630092741E-2</v>
      </c>
      <c r="K231" s="3">
        <f t="shared" si="35"/>
        <v>1.7367326580197684E-6</v>
      </c>
      <c r="L231" s="4">
        <f t="shared" si="39"/>
        <v>8.2397329709614375</v>
      </c>
      <c r="M231" s="4">
        <v>8.2397329709614375</v>
      </c>
    </row>
    <row r="232" spans="3:13">
      <c r="C232" s="6">
        <f t="shared" si="36"/>
        <v>22.900000000000055</v>
      </c>
      <c r="D232" s="6">
        <f t="shared" si="37"/>
        <v>72.900000000000063</v>
      </c>
      <c r="E232" s="18">
        <f t="shared" si="31"/>
        <v>22.900000000000055</v>
      </c>
      <c r="F232" s="2">
        <f t="shared" si="38"/>
        <v>2.8806584362139134E-2</v>
      </c>
      <c r="G232" s="3">
        <f t="shared" si="32"/>
        <v>0.31412894375857386</v>
      </c>
      <c r="H232" s="3">
        <f t="shared" si="33"/>
        <v>-2.8806584362139134E-2</v>
      </c>
      <c r="I232" s="3">
        <f t="shared" si="34"/>
        <v>1.4403297961491691E-2</v>
      </c>
      <c r="J232" s="3">
        <f t="shared" si="30"/>
        <v>-1.4403286400647444E-2</v>
      </c>
      <c r="K232" s="3">
        <f t="shared" si="35"/>
        <v>1.6505517704268335E-6</v>
      </c>
      <c r="L232" s="4">
        <f t="shared" si="39"/>
        <v>8.2176291507554495</v>
      </c>
      <c r="M232" s="4">
        <v>8.2176291507554495</v>
      </c>
    </row>
    <row r="233" spans="3:13">
      <c r="C233" s="6">
        <f t="shared" si="36"/>
        <v>23.000000000000057</v>
      </c>
      <c r="D233" s="6">
        <f t="shared" si="37"/>
        <v>73.000000000000057</v>
      </c>
      <c r="E233" s="18">
        <f t="shared" si="31"/>
        <v>23.000000000000057</v>
      </c>
      <c r="F233" s="2">
        <f t="shared" si="38"/>
        <v>2.7397260273971803E-2</v>
      </c>
      <c r="G233" s="3">
        <f t="shared" si="32"/>
        <v>0.31506849315068547</v>
      </c>
      <c r="H233" s="3">
        <f t="shared" si="33"/>
        <v>-2.7397260273971803E-2</v>
      </c>
      <c r="I233" s="3">
        <f t="shared" si="34"/>
        <v>1.3698636248095654E-2</v>
      </c>
      <c r="J233" s="3">
        <f t="shared" si="30"/>
        <v>-1.369862402587615E-2</v>
      </c>
      <c r="K233" s="3">
        <f t="shared" si="35"/>
        <v>1.5651202004973719E-6</v>
      </c>
      <c r="L233" s="4">
        <f t="shared" si="39"/>
        <v>8.1945476967758353</v>
      </c>
      <c r="M233" s="4">
        <v>8.1945476967758353</v>
      </c>
    </row>
    <row r="234" spans="3:13">
      <c r="C234" s="6">
        <f t="shared" si="36"/>
        <v>23.100000000000058</v>
      </c>
      <c r="D234" s="6">
        <f t="shared" si="37"/>
        <v>73.100000000000051</v>
      </c>
      <c r="E234" s="18">
        <f t="shared" si="31"/>
        <v>23.100000000000058</v>
      </c>
      <c r="F234" s="2">
        <f t="shared" si="38"/>
        <v>2.5991792065662659E-2</v>
      </c>
      <c r="G234" s="3">
        <f t="shared" si="32"/>
        <v>0.31600547195622491</v>
      </c>
      <c r="H234" s="3">
        <f t="shared" si="33"/>
        <v>-2.5991792065662659E-2</v>
      </c>
      <c r="I234" s="3">
        <f t="shared" si="34"/>
        <v>1.2995902509437905E-2</v>
      </c>
      <c r="J234" s="3">
        <f t="shared" si="30"/>
        <v>-1.2995889556224754E-2</v>
      </c>
      <c r="K234" s="3">
        <f t="shared" si="35"/>
        <v>1.4804282182645512E-6</v>
      </c>
      <c r="L234" s="4">
        <f t="shared" si="39"/>
        <v>8.1703873545369525</v>
      </c>
      <c r="M234" s="4">
        <v>8.1703873545369525</v>
      </c>
    </row>
    <row r="235" spans="3:13">
      <c r="C235" s="6">
        <f t="shared" si="36"/>
        <v>23.20000000000006</v>
      </c>
      <c r="D235" s="6">
        <f t="shared" si="37"/>
        <v>73.20000000000006</v>
      </c>
      <c r="E235" s="18">
        <f t="shared" si="31"/>
        <v>23.20000000000006</v>
      </c>
      <c r="F235" s="2">
        <f t="shared" si="38"/>
        <v>2.4590163934425393E-2</v>
      </c>
      <c r="G235" s="3">
        <f t="shared" si="32"/>
        <v>0.31693989071038309</v>
      </c>
      <c r="H235" s="3">
        <f t="shared" si="33"/>
        <v>-2.4590163934425393E-2</v>
      </c>
      <c r="I235" s="3">
        <f t="shared" si="34"/>
        <v>1.2295088849926821E-2</v>
      </c>
      <c r="J235" s="3">
        <f t="shared" si="30"/>
        <v>-1.2295075084498572E-2</v>
      </c>
      <c r="K235" s="3">
        <f t="shared" si="35"/>
        <v>1.3964662615162382E-6</v>
      </c>
      <c r="L235" s="4">
        <f t="shared" si="39"/>
        <v>8.1450304476529745</v>
      </c>
      <c r="M235" s="4">
        <v>8.1450304476529745</v>
      </c>
    </row>
    <row r="236" spans="3:13">
      <c r="C236" s="6">
        <f t="shared" si="36"/>
        <v>23.300000000000061</v>
      </c>
      <c r="D236" s="6">
        <f t="shared" si="37"/>
        <v>73.300000000000068</v>
      </c>
      <c r="E236" s="18">
        <f t="shared" si="31"/>
        <v>23.300000000000061</v>
      </c>
      <c r="F236" s="2">
        <f t="shared" si="38"/>
        <v>2.3192360163709923E-2</v>
      </c>
      <c r="G236" s="3">
        <f t="shared" si="32"/>
        <v>0.31787175989086003</v>
      </c>
      <c r="H236" s="3">
        <f t="shared" si="33"/>
        <v>-2.3192360163709923E-2</v>
      </c>
      <c r="I236" s="3">
        <f t="shared" si="34"/>
        <v>1.1596187418453951E-2</v>
      </c>
      <c r="J236" s="3">
        <f t="shared" si="30"/>
        <v>-1.1596172745255972E-2</v>
      </c>
      <c r="K236" s="3">
        <f t="shared" si="35"/>
        <v>1.3132249322145295E-6</v>
      </c>
      <c r="L236" s="4">
        <f t="shared" si="39"/>
        <v>8.1183391194276986</v>
      </c>
      <c r="M236" s="4">
        <v>8.1183391194276986</v>
      </c>
    </row>
    <row r="237" spans="3:13">
      <c r="C237" s="6">
        <f t="shared" si="36"/>
        <v>23.400000000000063</v>
      </c>
      <c r="D237" s="6">
        <f t="shared" si="37"/>
        <v>73.400000000000063</v>
      </c>
      <c r="E237" s="18">
        <f t="shared" si="31"/>
        <v>23.400000000000063</v>
      </c>
      <c r="F237" s="2">
        <f t="shared" si="38"/>
        <v>2.1798365122614932E-2</v>
      </c>
      <c r="G237" s="3">
        <f t="shared" si="32"/>
        <v>0.31880108991825673</v>
      </c>
      <c r="H237" s="3">
        <f t="shared" si="33"/>
        <v>-2.1798365122614932E-2</v>
      </c>
      <c r="I237" s="3">
        <f t="shared" si="34"/>
        <v>1.0899190408526866E-2</v>
      </c>
      <c r="J237" s="3">
        <f t="shared" si="30"/>
        <v>-1.0899174714088066E-2</v>
      </c>
      <c r="K237" s="3">
        <f t="shared" si="35"/>
        <v>1.2306949928875266E-6</v>
      </c>
      <c r="L237" s="4">
        <f t="shared" si="39"/>
        <v>8.0901504336633323</v>
      </c>
      <c r="M237" s="4">
        <v>8.0901504336633323</v>
      </c>
    </row>
    <row r="238" spans="3:13">
      <c r="C238" s="6">
        <f t="shared" si="36"/>
        <v>23.500000000000064</v>
      </c>
      <c r="D238" s="6">
        <f t="shared" si="37"/>
        <v>73.500000000000057</v>
      </c>
      <c r="E238" s="18">
        <f t="shared" si="31"/>
        <v>23.500000000000064</v>
      </c>
      <c r="F238" s="2">
        <f t="shared" si="38"/>
        <v>2.0408163265305236E-2</v>
      </c>
      <c r="G238" s="3">
        <f t="shared" si="32"/>
        <v>0.31972789115646322</v>
      </c>
      <c r="H238" s="3">
        <f t="shared" si="33"/>
        <v>-2.0408163265305236E-2</v>
      </c>
      <c r="I238" s="3">
        <f t="shared" si="34"/>
        <v>1.0204090058575069E-2</v>
      </c>
      <c r="J238" s="3">
        <f t="shared" ref="J238:J301" si="40">$H238+$I238</f>
        <v>-1.0204073206730167E-2</v>
      </c>
      <c r="K238" s="3">
        <f t="shared" si="35"/>
        <v>1.1488673632154001E-6</v>
      </c>
      <c r="L238" s="4">
        <f t="shared" si="39"/>
        <v>8.060269892266458</v>
      </c>
      <c r="M238" s="4">
        <v>8.060269892266458</v>
      </c>
    </row>
    <row r="239" spans="3:13">
      <c r="C239" s="6">
        <f t="shared" si="36"/>
        <v>23.600000000000065</v>
      </c>
      <c r="D239" s="6">
        <f t="shared" si="37"/>
        <v>73.600000000000065</v>
      </c>
      <c r="E239" s="18">
        <f t="shared" si="31"/>
        <v>23.600000000000065</v>
      </c>
      <c r="F239" s="2">
        <f t="shared" si="38"/>
        <v>1.9021739130433878E-2</v>
      </c>
      <c r="G239" s="3">
        <f t="shared" si="32"/>
        <v>0.32065217391304407</v>
      </c>
      <c r="H239" s="3">
        <f t="shared" si="33"/>
        <v>-1.9021739130433878E-2</v>
      </c>
      <c r="I239" s="3">
        <f t="shared" si="34"/>
        <v>9.5108786525141889E-3</v>
      </c>
      <c r="J239" s="3">
        <f t="shared" si="40"/>
        <v>-9.5108604779196894E-3</v>
      </c>
      <c r="K239" s="3">
        <f t="shared" si="35"/>
        <v>1.0677331169217652E-6</v>
      </c>
      <c r="L239" s="4">
        <f t="shared" si="39"/>
        <v>8.0284627130553741</v>
      </c>
      <c r="M239" s="4">
        <v>8.0284627130553741</v>
      </c>
    </row>
    <row r="240" spans="3:13">
      <c r="C240" s="6">
        <f t="shared" si="36"/>
        <v>23.700000000000067</v>
      </c>
      <c r="D240" s="6">
        <f t="shared" si="37"/>
        <v>73.700000000000074</v>
      </c>
      <c r="E240" s="18">
        <f t="shared" si="31"/>
        <v>23.700000000000067</v>
      </c>
      <c r="F240" s="2">
        <f t="shared" si="38"/>
        <v>1.7639077340568955E-2</v>
      </c>
      <c r="G240" s="3">
        <f t="shared" si="32"/>
        <v>0.32157394843962067</v>
      </c>
      <c r="H240" s="3">
        <f t="shared" si="33"/>
        <v>-1.7639077340568955E-2</v>
      </c>
      <c r="I240" s="3">
        <f t="shared" si="34"/>
        <v>8.8195485207063305E-3</v>
      </c>
      <c r="J240" s="3">
        <f t="shared" si="40"/>
        <v>-8.8195288198626241E-3</v>
      </c>
      <c r="K240" s="3">
        <f t="shared" si="35"/>
        <v>9.8728347813770156E-7</v>
      </c>
      <c r="L240" s="4">
        <f t="shared" si="39"/>
        <v>7.9944418693004078</v>
      </c>
      <c r="M240" s="4">
        <v>7.9944418693004078</v>
      </c>
    </row>
    <row r="241" spans="3:13">
      <c r="C241" s="6">
        <f t="shared" si="36"/>
        <v>23.800000000000068</v>
      </c>
      <c r="D241" s="6">
        <f t="shared" si="37"/>
        <v>73.800000000000068</v>
      </c>
      <c r="E241" s="18">
        <f t="shared" si="31"/>
        <v>23.800000000000068</v>
      </c>
      <c r="F241" s="2">
        <f t="shared" si="38"/>
        <v>1.6260162601625078E-2</v>
      </c>
      <c r="G241" s="3">
        <f t="shared" si="32"/>
        <v>0.32249322493224997</v>
      </c>
      <c r="H241" s="3">
        <f t="shared" si="33"/>
        <v>-1.6260162601625078E-2</v>
      </c>
      <c r="I241" s="3">
        <f t="shared" si="34"/>
        <v>8.1300920415461886E-3</v>
      </c>
      <c r="J241" s="3">
        <f t="shared" si="40"/>
        <v>-8.1300705600788892E-3</v>
      </c>
      <c r="K241" s="3">
        <f t="shared" si="35"/>
        <v>9.0750981865395097E-7</v>
      </c>
      <c r="L241" s="4">
        <f t="shared" si="39"/>
        <v>7.9578513325116349</v>
      </c>
      <c r="M241" s="4">
        <v>7.9578513325116349</v>
      </c>
    </row>
    <row r="242" spans="3:13">
      <c r="C242" s="6">
        <f t="shared" si="36"/>
        <v>23.90000000000007</v>
      </c>
      <c r="D242" s="6">
        <f t="shared" si="37"/>
        <v>73.900000000000063</v>
      </c>
      <c r="E242" s="18">
        <f t="shared" si="31"/>
        <v>23.90000000000007</v>
      </c>
      <c r="F242" s="2">
        <f t="shared" si="38"/>
        <v>1.4884979702299451E-2</v>
      </c>
      <c r="G242" s="3">
        <f t="shared" si="32"/>
        <v>0.32341001353180038</v>
      </c>
      <c r="H242" s="3">
        <f t="shared" si="33"/>
        <v>-1.4884979702299451E-2</v>
      </c>
      <c r="I242" s="3">
        <f t="shared" si="34"/>
        <v>7.4425016440696793E-3</v>
      </c>
      <c r="J242" s="3">
        <f t="shared" si="40"/>
        <v>-7.4424780582297715E-3</v>
      </c>
      <c r="K242" s="3">
        <f t="shared" si="35"/>
        <v>8.284036545347373E-7</v>
      </c>
      <c r="L242" s="4">
        <f t="shared" si="39"/>
        <v>7.918242006132532</v>
      </c>
      <c r="M242" s="4">
        <v>7.918242006132532</v>
      </c>
    </row>
    <row r="243" spans="3:13">
      <c r="C243" s="6">
        <f t="shared" si="36"/>
        <v>24.000000000000071</v>
      </c>
      <c r="D243" s="6">
        <f t="shared" si="37"/>
        <v>74.000000000000071</v>
      </c>
      <c r="E243" s="18">
        <f t="shared" si="31"/>
        <v>24.000000000000071</v>
      </c>
      <c r="F243" s="2">
        <f t="shared" si="38"/>
        <v>1.3513513513512541E-2</v>
      </c>
      <c r="G243" s="3">
        <f t="shared" si="32"/>
        <v>0.32432432432432495</v>
      </c>
      <c r="H243" s="3">
        <f t="shared" si="33"/>
        <v>-1.3513513513512541E-2</v>
      </c>
      <c r="I243" s="3">
        <f t="shared" si="34"/>
        <v>6.7567698122992185E-3</v>
      </c>
      <c r="J243" s="3">
        <f t="shared" si="40"/>
        <v>-6.7567437012133226E-3</v>
      </c>
      <c r="K243" s="3">
        <f t="shared" si="35"/>
        <v>7.499566432311866E-7</v>
      </c>
      <c r="L243" s="4">
        <f t="shared" si="39"/>
        <v>7.8750361565253932</v>
      </c>
      <c r="M243" s="4">
        <v>7.8750361565253932</v>
      </c>
    </row>
    <row r="244" spans="3:13">
      <c r="C244" s="6">
        <f t="shared" si="36"/>
        <v>24.100000000000072</v>
      </c>
      <c r="D244" s="6">
        <f t="shared" si="37"/>
        <v>74.10000000000008</v>
      </c>
      <c r="E244" s="18">
        <f t="shared" si="31"/>
        <v>24.100000000000072</v>
      </c>
      <c r="F244" s="2">
        <f t="shared" si="38"/>
        <v>1.2145748987853261E-2</v>
      </c>
      <c r="G244" s="3">
        <f t="shared" si="32"/>
        <v>0.32523616734143113</v>
      </c>
      <c r="H244" s="3">
        <f t="shared" si="33"/>
        <v>-1.2145748987853261E-2</v>
      </c>
      <c r="I244" s="3">
        <f t="shared" si="34"/>
        <v>6.0728890926745214E-3</v>
      </c>
      <c r="J244" s="3">
        <f t="shared" si="40"/>
        <v>-6.0728598951787392E-3</v>
      </c>
      <c r="K244" s="3">
        <f t="shared" si="35"/>
        <v>6.7216058063923612E-7</v>
      </c>
      <c r="L244" s="4">
        <f t="shared" si="39"/>
        <v>7.8274730393550502</v>
      </c>
      <c r="M244" s="4">
        <v>7.8274730393550502</v>
      </c>
    </row>
    <row r="245" spans="3:13">
      <c r="C245" s="6">
        <f t="shared" si="36"/>
        <v>24.200000000000074</v>
      </c>
      <c r="D245" s="6">
        <f t="shared" si="37"/>
        <v>74.200000000000074</v>
      </c>
      <c r="E245" s="18">
        <f t="shared" si="31"/>
        <v>24.200000000000074</v>
      </c>
      <c r="F245" s="2">
        <f t="shared" si="38"/>
        <v>1.0781671159028642E-2</v>
      </c>
      <c r="G245" s="3">
        <f t="shared" si="32"/>
        <v>0.32614555256064759</v>
      </c>
      <c r="H245" s="3">
        <f t="shared" si="33"/>
        <v>-1.0781671159028642E-2</v>
      </c>
      <c r="I245" s="3">
        <f t="shared" si="34"/>
        <v>5.3908521072667699E-3</v>
      </c>
      <c r="J245" s="3">
        <f t="shared" si="40"/>
        <v>-5.3908190517618724E-3</v>
      </c>
      <c r="K245" s="3">
        <f t="shared" si="35"/>
        <v>5.950073982963211E-7</v>
      </c>
      <c r="L245" s="4">
        <f t="shared" si="39"/>
        <v>7.7745223657609737</v>
      </c>
      <c r="M245" s="4">
        <v>7.7745223657609737</v>
      </c>
    </row>
    <row r="246" spans="3:13">
      <c r="C246" s="6">
        <f t="shared" si="36"/>
        <v>24.300000000000075</v>
      </c>
      <c r="D246" s="6">
        <f t="shared" si="37"/>
        <v>74.300000000000068</v>
      </c>
      <c r="E246" s="18">
        <f t="shared" si="31"/>
        <v>24.300000000000075</v>
      </c>
      <c r="F246" s="2">
        <f t="shared" si="38"/>
        <v>9.4212651413179554E-3</v>
      </c>
      <c r="G246" s="3">
        <f t="shared" si="32"/>
        <v>0.32705248990578806</v>
      </c>
      <c r="H246" s="3">
        <f t="shared" si="33"/>
        <v>-9.4212651413179554E-3</v>
      </c>
      <c r="I246" s="3">
        <f t="shared" si="34"/>
        <v>4.7106515785571438E-3</v>
      </c>
      <c r="J246" s="3">
        <f t="shared" si="40"/>
        <v>-4.7106135627608117E-3</v>
      </c>
      <c r="K246" s="3">
        <f t="shared" si="35"/>
        <v>5.1848916043928384E-7</v>
      </c>
      <c r="L246" s="4">
        <f t="shared" si="39"/>
        <v>7.7147396814374742</v>
      </c>
      <c r="M246" s="4">
        <v>7.7147396814374742</v>
      </c>
    </row>
    <row r="247" spans="3:13">
      <c r="C247" s="6">
        <f t="shared" si="36"/>
        <v>24.400000000000077</v>
      </c>
      <c r="D247" s="6">
        <f t="shared" si="37"/>
        <v>74.400000000000077</v>
      </c>
      <c r="E247" s="18">
        <f t="shared" si="31"/>
        <v>24.400000000000077</v>
      </c>
      <c r="F247" s="2">
        <f t="shared" si="38"/>
        <v>8.0645161290312187E-3</v>
      </c>
      <c r="G247" s="3">
        <f t="shared" si="32"/>
        <v>0.32795698924731254</v>
      </c>
      <c r="H247" s="3">
        <f t="shared" si="33"/>
        <v>-8.0645161290312187E-3</v>
      </c>
      <c r="I247" s="3">
        <f t="shared" si="34"/>
        <v>4.0322803792686877E-3</v>
      </c>
      <c r="J247" s="3">
        <f t="shared" si="40"/>
        <v>-4.032235749762531E-3</v>
      </c>
      <c r="K247" s="3">
        <f t="shared" si="35"/>
        <v>4.4259806139534952E-7</v>
      </c>
      <c r="L247" s="4">
        <f t="shared" si="39"/>
        <v>7.6460095073609047</v>
      </c>
      <c r="M247" s="4">
        <v>7.6460095073609047</v>
      </c>
    </row>
    <row r="248" spans="3:13">
      <c r="C248" s="6">
        <f t="shared" si="36"/>
        <v>24.500000000000078</v>
      </c>
      <c r="D248" s="6">
        <f t="shared" si="37"/>
        <v>74.500000000000085</v>
      </c>
      <c r="E248" s="18">
        <f t="shared" si="31"/>
        <v>24.500000000000078</v>
      </c>
      <c r="F248" s="2">
        <f t="shared" si="38"/>
        <v>6.7114093959720978E-3</v>
      </c>
      <c r="G248" s="3">
        <f t="shared" si="32"/>
        <v>0.32885906040268525</v>
      </c>
      <c r="H248" s="3">
        <f t="shared" si="33"/>
        <v>-6.7114093959720978E-3</v>
      </c>
      <c r="I248" s="3">
        <f t="shared" si="34"/>
        <v>3.355731642322331E-3</v>
      </c>
      <c r="J248" s="3">
        <f t="shared" si="40"/>
        <v>-3.3556777536497668E-3</v>
      </c>
      <c r="K248" s="3">
        <f t="shared" si="35"/>
        <v>3.6732642300085772E-7</v>
      </c>
      <c r="L248" s="4">
        <f t="shared" si="39"/>
        <v>7.5650521697031143</v>
      </c>
      <c r="M248" s="4">
        <v>7.5650521697031143</v>
      </c>
    </row>
    <row r="249" spans="3:13">
      <c r="C249" s="6">
        <f t="shared" si="36"/>
        <v>24.60000000000008</v>
      </c>
      <c r="D249" s="6">
        <f t="shared" si="37"/>
        <v>74.60000000000008</v>
      </c>
      <c r="E249" s="18">
        <f t="shared" si="31"/>
        <v>24.60000000000008</v>
      </c>
      <c r="F249" s="2">
        <f t="shared" si="38"/>
        <v>5.3619302949050934E-3</v>
      </c>
      <c r="G249" s="3">
        <f t="shared" si="32"/>
        <v>0.32975871313672994</v>
      </c>
      <c r="H249" s="3">
        <f t="shared" si="33"/>
        <v>-5.3619302949050934E-3</v>
      </c>
      <c r="I249" s="3">
        <f t="shared" si="34"/>
        <v>2.6809990361272656E-3</v>
      </c>
      <c r="J249" s="3">
        <f t="shared" si="40"/>
        <v>-2.6809312587778278E-3</v>
      </c>
      <c r="K249" s="3">
        <f t="shared" si="35"/>
        <v>2.9266669177019367E-7</v>
      </c>
      <c r="L249" s="4">
        <f t="shared" si="39"/>
        <v>7.4663732984381124</v>
      </c>
      <c r="M249" s="4">
        <v>7.4663732984381124</v>
      </c>
    </row>
    <row r="250" spans="3:13">
      <c r="C250" s="6">
        <f t="shared" si="36"/>
        <v>24.700000000000081</v>
      </c>
      <c r="D250" s="6">
        <f t="shared" si="37"/>
        <v>74.700000000000074</v>
      </c>
      <c r="E250" s="18">
        <f t="shared" si="31"/>
        <v>24.700000000000081</v>
      </c>
      <c r="F250" s="2">
        <f t="shared" si="38"/>
        <v>4.0160642570270244E-3</v>
      </c>
      <c r="G250" s="3">
        <f t="shared" si="32"/>
        <v>0.33065595716198204</v>
      </c>
      <c r="H250" s="3">
        <f t="shared" si="33"/>
        <v>-4.0160642570270244E-3</v>
      </c>
      <c r="I250" s="3">
        <f t="shared" si="34"/>
        <v>2.0080775909618528E-3</v>
      </c>
      <c r="J250" s="3">
        <f t="shared" si="40"/>
        <v>-2.0079866660651716E-3</v>
      </c>
      <c r="K250" s="3">
        <f t="shared" si="35"/>
        <v>2.1861143664758664E-7</v>
      </c>
      <c r="L250" s="4">
        <f t="shared" si="39"/>
        <v>7.3396728783045129</v>
      </c>
      <c r="M250" s="4">
        <v>7.3396728783045129</v>
      </c>
    </row>
    <row r="251" spans="3:13">
      <c r="C251" s="6">
        <f t="shared" si="36"/>
        <v>24.800000000000082</v>
      </c>
      <c r="D251" s="6">
        <f t="shared" si="37"/>
        <v>74.800000000000082</v>
      </c>
      <c r="E251" s="18">
        <f t="shared" si="31"/>
        <v>24.800000000000082</v>
      </c>
      <c r="F251" s="2">
        <f t="shared" si="38"/>
        <v>2.6737967914427455E-3</v>
      </c>
      <c r="G251" s="3">
        <f t="shared" si="32"/>
        <v>0.33155080213903815</v>
      </c>
      <c r="H251" s="3">
        <f t="shared" si="33"/>
        <v>-2.6737967914427455E-3</v>
      </c>
      <c r="I251" s="3">
        <f t="shared" si="34"/>
        <v>1.3369670050720039E-3</v>
      </c>
      <c r="J251" s="3">
        <f t="shared" si="40"/>
        <v>-1.3368297863707416E-3</v>
      </c>
      <c r="K251" s="3">
        <f t="shared" si="35"/>
        <v>1.4515334634257471E-7</v>
      </c>
      <c r="L251" s="4">
        <f t="shared" si="39"/>
        <v>7.1618270524402563</v>
      </c>
      <c r="M251" s="4">
        <v>7.1618270524402563</v>
      </c>
    </row>
    <row r="252" spans="3:13">
      <c r="C252" s="6">
        <f t="shared" si="36"/>
        <v>24.900000000000084</v>
      </c>
      <c r="D252" s="6">
        <f t="shared" si="37"/>
        <v>74.900000000000091</v>
      </c>
      <c r="E252" s="18">
        <f t="shared" si="31"/>
        <v>24.900000000000084</v>
      </c>
      <c r="F252" s="2">
        <f t="shared" si="38"/>
        <v>1.3351134846450738E-3</v>
      </c>
      <c r="G252" s="3">
        <f t="shared" si="32"/>
        <v>0.33244325767690325</v>
      </c>
      <c r="H252" s="3">
        <f t="shared" si="33"/>
        <v>-1.3351134846450738E-3</v>
      </c>
      <c r="I252" s="3">
        <f t="shared" si="34"/>
        <v>6.6769478360565891E-4</v>
      </c>
      <c r="J252" s="3">
        <f t="shared" si="40"/>
        <v>-6.6741870103941491E-4</v>
      </c>
      <c r="K252" s="3">
        <f t="shared" si="35"/>
        <v>7.2285227054047496E-8</v>
      </c>
      <c r="L252" s="4">
        <f t="shared" si="39"/>
        <v>6.8590495495149453</v>
      </c>
      <c r="M252" s="4">
        <v>6.8590495495149453</v>
      </c>
    </row>
    <row r="253" spans="3:13">
      <c r="C253" s="6">
        <f t="shared" si="36"/>
        <v>25.000000000000085</v>
      </c>
      <c r="D253" s="6">
        <f t="shared" si="37"/>
        <v>75.000000000000085</v>
      </c>
      <c r="E253" s="18">
        <f t="shared" si="31"/>
        <v>25.000000000000085</v>
      </c>
      <c r="F253" s="2">
        <f t="shared" si="38"/>
        <v>-1.1368683772161589E-15</v>
      </c>
      <c r="G253" s="3">
        <f t="shared" si="32"/>
        <v>0.33333333333333298</v>
      </c>
      <c r="H253" s="3">
        <f>($E253-$A$4*$A$6)/$D253</f>
        <v>1.1368683772161589E-15</v>
      </c>
      <c r="I253" s="3">
        <f t="shared" si="34"/>
        <v>1.3608276351630494E-5</v>
      </c>
      <c r="J253" s="3">
        <f>$H253+$I253</f>
        <v>1.3608276352767363E-5</v>
      </c>
      <c r="K253" s="3">
        <f t="shared" si="35"/>
        <v>0</v>
      </c>
      <c r="L253" s="4">
        <f t="shared" si="39"/>
        <v>4.8661968797847237</v>
      </c>
      <c r="M253" s="4">
        <v>4.8661968797847237</v>
      </c>
    </row>
    <row r="254" spans="3:13">
      <c r="C254" s="6">
        <f t="shared" si="36"/>
        <v>25.100000000000087</v>
      </c>
      <c r="D254" s="6">
        <f t="shared" si="37"/>
        <v>75.10000000000008</v>
      </c>
      <c r="E254" s="18">
        <f t="shared" si="31"/>
        <v>25.100000000000087</v>
      </c>
      <c r="F254" s="2">
        <f t="shared" si="38"/>
        <v>-1.3315579227707933E-3</v>
      </c>
      <c r="G254" s="3">
        <f t="shared" si="32"/>
        <v>0.33288948069240976</v>
      </c>
      <c r="H254" s="3">
        <f t="shared" si="33"/>
        <v>1.3315579227707933E-3</v>
      </c>
      <c r="I254" s="3">
        <f t="shared" si="34"/>
        <v>6.6591811351027251E-4</v>
      </c>
      <c r="J254" s="3">
        <f t="shared" si="40"/>
        <v>1.9974760362810656E-3</v>
      </c>
      <c r="K254" s="3">
        <f t="shared" si="35"/>
        <v>-7.1996122591455602E-8</v>
      </c>
      <c r="L254" s="4">
        <f t="shared" si="39"/>
        <v>2.6995184222133837</v>
      </c>
      <c r="M254" s="4">
        <v>2.6995184222133837</v>
      </c>
    </row>
    <row r="255" spans="3:13">
      <c r="C255" s="6">
        <f t="shared" si="36"/>
        <v>25.200000000000088</v>
      </c>
      <c r="D255" s="6">
        <f t="shared" si="37"/>
        <v>75.200000000000088</v>
      </c>
      <c r="E255" s="18">
        <f t="shared" si="31"/>
        <v>25.200000000000088</v>
      </c>
      <c r="F255" s="2">
        <f t="shared" si="38"/>
        <v>-2.6595744680862751E-3</v>
      </c>
      <c r="G255" s="3">
        <f t="shared" si="32"/>
        <v>0.3324468085106379</v>
      </c>
      <c r="H255" s="3">
        <f t="shared" si="33"/>
        <v>2.6595744680862751E-3</v>
      </c>
      <c r="I255" s="3">
        <f t="shared" si="34"/>
        <v>1.3298569544376777E-3</v>
      </c>
      <c r="J255" s="3">
        <f t="shared" si="40"/>
        <v>3.9894314225239532E-3</v>
      </c>
      <c r="K255" s="3">
        <f t="shared" si="35"/>
        <v>-1.4399226605510407E-7</v>
      </c>
      <c r="L255" s="4">
        <f t="shared" si="39"/>
        <v>2.3990889959563337</v>
      </c>
      <c r="M255" s="4">
        <v>2.3990889959563337</v>
      </c>
    </row>
    <row r="256" spans="3:13">
      <c r="C256" s="6">
        <f t="shared" si="36"/>
        <v>25.30000000000009</v>
      </c>
      <c r="D256" s="6">
        <f t="shared" si="37"/>
        <v>75.300000000000097</v>
      </c>
      <c r="E256" s="18">
        <f t="shared" si="31"/>
        <v>25.30000000000009</v>
      </c>
      <c r="F256" s="2">
        <f t="shared" si="38"/>
        <v>-3.9840637450211042E-3</v>
      </c>
      <c r="G256" s="3">
        <f t="shared" si="32"/>
        <v>0.33200531208499295</v>
      </c>
      <c r="H256" s="3">
        <f t="shared" si="33"/>
        <v>3.9840637450211042E-3</v>
      </c>
      <c r="I256" s="3">
        <f t="shared" si="34"/>
        <v>1.992078446040203E-3</v>
      </c>
      <c r="J256" s="3">
        <f t="shared" si="40"/>
        <v>5.9761421910613077E-3</v>
      </c>
      <c r="K256" s="3">
        <f t="shared" si="35"/>
        <v>-2.1598843047421212E-7</v>
      </c>
      <c r="L256" s="4">
        <f t="shared" si="39"/>
        <v>2.2235790778495099</v>
      </c>
      <c r="M256" s="4">
        <v>2.2235790778495099</v>
      </c>
    </row>
    <row r="257" spans="3:13">
      <c r="C257" s="6">
        <f t="shared" si="36"/>
        <v>25.400000000000091</v>
      </c>
      <c r="D257" s="6">
        <f t="shared" si="37"/>
        <v>75.400000000000091</v>
      </c>
      <c r="E257" s="18">
        <f t="shared" si="31"/>
        <v>25.400000000000091</v>
      </c>
      <c r="F257" s="2">
        <f t="shared" si="38"/>
        <v>-5.3050397877996086E-3</v>
      </c>
      <c r="G257" s="3">
        <f t="shared" si="32"/>
        <v>0.33156498673740015</v>
      </c>
      <c r="H257" s="3">
        <f t="shared" si="33"/>
        <v>5.3050397877996086E-3</v>
      </c>
      <c r="I257" s="3">
        <f t="shared" si="34"/>
        <v>2.6525548936689094E-3</v>
      </c>
      <c r="J257" s="3">
        <f t="shared" si="40"/>
        <v>7.9575946814685189E-3</v>
      </c>
      <c r="K257" s="3">
        <f t="shared" si="35"/>
        <v>-2.8798461601531322E-7</v>
      </c>
      <c r="L257" s="4">
        <f t="shared" si="39"/>
        <v>2.0992181853309382</v>
      </c>
      <c r="M257" s="4">
        <v>2.0992181853309382</v>
      </c>
    </row>
    <row r="258" spans="3:13">
      <c r="C258" s="6">
        <f t="shared" si="36"/>
        <v>25.500000000000092</v>
      </c>
      <c r="D258" s="6">
        <f t="shared" si="37"/>
        <v>75.500000000000085</v>
      </c>
      <c r="E258" s="18">
        <f t="shared" si="31"/>
        <v>25.500000000000092</v>
      </c>
      <c r="F258" s="2">
        <f t="shared" si="38"/>
        <v>-6.6225165562926068E-3</v>
      </c>
      <c r="G258" s="3">
        <f t="shared" si="32"/>
        <v>0.33112582781456917</v>
      </c>
      <c r="H258" s="3">
        <f t="shared" si="33"/>
        <v>6.6225165562926068E-3</v>
      </c>
      <c r="I258" s="3">
        <f t="shared" si="34"/>
        <v>3.3112863335830172E-3</v>
      </c>
      <c r="J258" s="3">
        <f t="shared" si="40"/>
        <v>9.9338028898756231E-3</v>
      </c>
      <c r="K258" s="3">
        <f t="shared" si="35"/>
        <v>-3.5998082278942967E-7</v>
      </c>
      <c r="L258" s="4">
        <f t="shared" si="39"/>
        <v>2.0028844616841246</v>
      </c>
      <c r="M258" s="4">
        <v>2.0028844616841246</v>
      </c>
    </row>
    <row r="259" spans="3:13">
      <c r="C259" s="6">
        <f t="shared" si="36"/>
        <v>25.600000000000094</v>
      </c>
      <c r="D259" s="6">
        <f t="shared" si="37"/>
        <v>75.600000000000094</v>
      </c>
      <c r="E259" s="18">
        <f t="shared" ref="E259:E322" si="41">$A$10*$C259</f>
        <v>25.600000000000094</v>
      </c>
      <c r="F259" s="2">
        <f t="shared" si="38"/>
        <v>-7.9365079365091677E-3</v>
      </c>
      <c r="G259" s="3">
        <f t="shared" ref="G259:G322" si="42">IF(($A$4*$A$6-$E259)&gt;0,($E259+$A$14*$A$4)/$D259,($A$14*$A$4+$A$6*$A$4)/$D259)</f>
        <v>0.33068783068783025</v>
      </c>
      <c r="H259" s="3">
        <f t="shared" ref="H259:H322" si="43">($E259-$A$4*$A$6)/$D259</f>
        <v>7.9365079365091677E-3</v>
      </c>
      <c r="I259" s="3">
        <f t="shared" ref="I259:I322" si="44">0.5*(SQRT(($A$16+$H259)^2+4*$A$16*$G259))</f>
        <v>3.9682773941113747E-3</v>
      </c>
      <c r="J259" s="3">
        <f t="shared" si="40"/>
        <v>1.1904785330620542E-2</v>
      </c>
      <c r="K259" s="3">
        <f t="shared" ref="K259:K322" si="45">0.5*(SQRT(($A$8+$G259)^2+4*$A$8*$F259)-($A$8+$G259))</f>
        <v>-4.3197705090758376E-7</v>
      </c>
      <c r="L259" s="4">
        <f t="shared" si="39"/>
        <v>1.9242784314701467</v>
      </c>
      <c r="M259" s="4">
        <v>1.9242784314701467</v>
      </c>
    </row>
    <row r="260" spans="3:13">
      <c r="C260" s="6">
        <f t="shared" ref="C260:C323" si="46">C259+$A$18</f>
        <v>25.700000000000095</v>
      </c>
      <c r="D260" s="6">
        <f t="shared" ref="D260:D323" si="47">$A$4+$C260</f>
        <v>75.700000000000102</v>
      </c>
      <c r="E260" s="18">
        <f t="shared" si="41"/>
        <v>25.700000000000095</v>
      </c>
      <c r="F260" s="2">
        <f t="shared" ref="F260:F323" si="48">($A$4*$A$6-$E260)/$D260</f>
        <v>-9.2470277410844678E-3</v>
      </c>
      <c r="G260" s="3">
        <f t="shared" si="42"/>
        <v>0.33025099075297182</v>
      </c>
      <c r="H260" s="3">
        <f t="shared" si="43"/>
        <v>9.2470277410844678E-3</v>
      </c>
      <c r="I260" s="3">
        <f t="shared" si="44"/>
        <v>4.6235339895460883E-3</v>
      </c>
      <c r="J260" s="3">
        <f t="shared" si="40"/>
        <v>1.3870561730630556E-2</v>
      </c>
      <c r="K260" s="3">
        <f t="shared" si="45"/>
        <v>-5.0397330050855338E-7</v>
      </c>
      <c r="L260" s="4">
        <f t="shared" ref="L260:L323" si="49">IF($J260&gt;0,-LOG($J260),14+LOG($K260))</f>
        <v>1.8579059504931739</v>
      </c>
      <c r="M260" s="4">
        <v>1.8579059504931739</v>
      </c>
    </row>
    <row r="261" spans="3:13">
      <c r="C261" s="6">
        <f t="shared" si="46"/>
        <v>25.800000000000097</v>
      </c>
      <c r="D261" s="6">
        <f t="shared" si="47"/>
        <v>75.800000000000097</v>
      </c>
      <c r="E261" s="18">
        <f t="shared" si="41"/>
        <v>25.800000000000097</v>
      </c>
      <c r="F261" s="2">
        <f t="shared" si="48"/>
        <v>-1.0554089709763794E-2</v>
      </c>
      <c r="G261" s="3">
        <f t="shared" si="42"/>
        <v>0.32981530343007875</v>
      </c>
      <c r="H261" s="3">
        <f t="shared" si="43"/>
        <v>1.0554089709763794E-2</v>
      </c>
      <c r="I261" s="3">
        <f t="shared" si="44"/>
        <v>5.2770624937413142E-3</v>
      </c>
      <c r="J261" s="3">
        <f t="shared" si="40"/>
        <v>1.583115220350511E-2</v>
      </c>
      <c r="K261" s="3">
        <f t="shared" si="45"/>
        <v>-5.759695717311164E-7</v>
      </c>
      <c r="L261" s="4">
        <f t="shared" si="49"/>
        <v>1.8004874756989664</v>
      </c>
      <c r="M261" s="4">
        <v>1.8004874756989664</v>
      </c>
    </row>
    <row r="262" spans="3:13">
      <c r="C262" s="6">
        <f t="shared" si="46"/>
        <v>25.900000000000098</v>
      </c>
      <c r="D262" s="6">
        <f t="shared" si="47"/>
        <v>75.900000000000091</v>
      </c>
      <c r="E262" s="18">
        <f t="shared" si="41"/>
        <v>25.900000000000098</v>
      </c>
      <c r="F262" s="2">
        <f t="shared" si="48"/>
        <v>-1.1857707509882701E-2</v>
      </c>
      <c r="G262" s="3">
        <f t="shared" si="42"/>
        <v>0.32938076416337247</v>
      </c>
      <c r="H262" s="3">
        <f t="shared" si="43"/>
        <v>1.1857707509882701E-2</v>
      </c>
      <c r="I262" s="3">
        <f t="shared" si="44"/>
        <v>5.9288694647970869E-3</v>
      </c>
      <c r="J262" s="3">
        <f t="shared" si="40"/>
        <v>1.7786576974679787E-2</v>
      </c>
      <c r="K262" s="3">
        <f t="shared" si="45"/>
        <v>-6.4796586465853956E-7</v>
      </c>
      <c r="L262" s="4">
        <f t="shared" si="49"/>
        <v>1.7499076238130356</v>
      </c>
      <c r="M262" s="4">
        <v>1.7499076238130356</v>
      </c>
    </row>
    <row r="263" spans="3:13">
      <c r="C263" s="6">
        <f t="shared" si="46"/>
        <v>26.000000000000099</v>
      </c>
      <c r="D263" s="6">
        <f t="shared" si="47"/>
        <v>76.000000000000099</v>
      </c>
      <c r="E263" s="18">
        <f t="shared" si="41"/>
        <v>26.000000000000099</v>
      </c>
      <c r="F263" s="2">
        <f t="shared" si="48"/>
        <v>-1.3157894736843397E-2</v>
      </c>
      <c r="G263" s="3">
        <f t="shared" si="42"/>
        <v>0.32894736842105221</v>
      </c>
      <c r="H263" s="3">
        <f t="shared" si="43"/>
        <v>1.3157894736843397E-2</v>
      </c>
      <c r="I263" s="3">
        <f t="shared" si="44"/>
        <v>6.5789615350731181E-3</v>
      </c>
      <c r="J263" s="3">
        <f t="shared" si="40"/>
        <v>1.9736856271916514E-2</v>
      </c>
      <c r="K263" s="3">
        <f t="shared" si="45"/>
        <v>-7.1996217942960072E-7</v>
      </c>
      <c r="L263" s="4">
        <f t="shared" si="49"/>
        <v>1.7047220214985868</v>
      </c>
      <c r="M263" s="4">
        <v>1.7047220214985868</v>
      </c>
    </row>
    <row r="264" spans="3:13">
      <c r="C264" s="6">
        <f t="shared" si="46"/>
        <v>26.100000000000101</v>
      </c>
      <c r="D264" s="6">
        <f t="shared" si="47"/>
        <v>76.100000000000108</v>
      </c>
      <c r="E264" s="18">
        <f t="shared" si="41"/>
        <v>26.100000000000101</v>
      </c>
      <c r="F264" s="2">
        <f t="shared" si="48"/>
        <v>-1.4454664914587377E-2</v>
      </c>
      <c r="G264" s="3">
        <f t="shared" si="42"/>
        <v>0.32851511169513753</v>
      </c>
      <c r="H264" s="3">
        <f t="shared" si="43"/>
        <v>1.4454664914587377E-2</v>
      </c>
      <c r="I264" s="3">
        <f t="shared" si="44"/>
        <v>7.2273453613225791E-3</v>
      </c>
      <c r="J264" s="3">
        <f t="shared" si="40"/>
        <v>2.1682010275909956E-2</v>
      </c>
      <c r="K264" s="3">
        <f t="shared" si="45"/>
        <v>-7.9195851621083335E-7</v>
      </c>
      <c r="L264" s="4">
        <f t="shared" si="49"/>
        <v>1.6639004540865805</v>
      </c>
      <c r="M264" s="4">
        <v>1.6639004540865805</v>
      </c>
    </row>
    <row r="265" spans="3:13">
      <c r="C265" s="6">
        <f t="shared" si="46"/>
        <v>26.200000000000102</v>
      </c>
      <c r="D265" s="6">
        <f t="shared" si="47"/>
        <v>76.200000000000102</v>
      </c>
      <c r="E265" s="18">
        <f t="shared" si="41"/>
        <v>26.200000000000102</v>
      </c>
      <c r="F265" s="2">
        <f t="shared" si="48"/>
        <v>-1.5748031496064314E-2</v>
      </c>
      <c r="G265" s="3">
        <f t="shared" si="42"/>
        <v>0.3280839895013119</v>
      </c>
      <c r="H265" s="3">
        <f t="shared" si="43"/>
        <v>1.5748031496064314E-2</v>
      </c>
      <c r="I265" s="3">
        <f t="shared" si="44"/>
        <v>7.8740275998750945E-3</v>
      </c>
      <c r="J265" s="3">
        <f t="shared" si="40"/>
        <v>2.362205909593941E-2</v>
      </c>
      <c r="K265" s="3">
        <f t="shared" si="45"/>
        <v>-8.6395487505774859E-7</v>
      </c>
      <c r="L265" s="4">
        <f t="shared" si="49"/>
        <v>1.6266822483386032</v>
      </c>
      <c r="M265" s="4">
        <v>1.6266822483386032</v>
      </c>
    </row>
    <row r="266" spans="3:13">
      <c r="C266" s="6">
        <f t="shared" si="46"/>
        <v>26.300000000000104</v>
      </c>
      <c r="D266" s="6">
        <f t="shared" si="47"/>
        <v>76.300000000000097</v>
      </c>
      <c r="E266" s="18">
        <f t="shared" si="41"/>
        <v>26.300000000000104</v>
      </c>
      <c r="F266" s="2">
        <f t="shared" si="48"/>
        <v>-1.7038007863697274E-2</v>
      </c>
      <c r="G266" s="3">
        <f t="shared" si="42"/>
        <v>0.3276539973787676</v>
      </c>
      <c r="H266" s="3">
        <f t="shared" si="43"/>
        <v>1.7038007863697274E-2</v>
      </c>
      <c r="I266" s="3">
        <f t="shared" si="44"/>
        <v>8.5190148933800506E-3</v>
      </c>
      <c r="J266" s="3">
        <f t="shared" si="40"/>
        <v>2.5557022757077323E-2</v>
      </c>
      <c r="K266" s="3">
        <f t="shared" si="45"/>
        <v>-9.3595125616463548E-7</v>
      </c>
      <c r="L266" s="4">
        <f t="shared" si="49"/>
        <v>1.5924897403212721</v>
      </c>
      <c r="M266" s="4">
        <v>1.5924897403212721</v>
      </c>
    </row>
    <row r="267" spans="3:13">
      <c r="C267" s="6">
        <f t="shared" si="46"/>
        <v>26.400000000000105</v>
      </c>
      <c r="D267" s="6">
        <f t="shared" si="47"/>
        <v>76.400000000000105</v>
      </c>
      <c r="E267" s="18">
        <f t="shared" si="41"/>
        <v>26.400000000000105</v>
      </c>
      <c r="F267" s="2">
        <f t="shared" si="48"/>
        <v>-1.8324607329844284E-2</v>
      </c>
      <c r="G267" s="3">
        <f t="shared" si="42"/>
        <v>0.3272251308900519</v>
      </c>
      <c r="H267" s="3">
        <f t="shared" si="43"/>
        <v>1.8324607329844284E-2</v>
      </c>
      <c r="I267" s="3">
        <f t="shared" si="44"/>
        <v>9.1623138633291686E-3</v>
      </c>
      <c r="J267" s="3">
        <f t="shared" si="40"/>
        <v>2.7486921193173454E-2</v>
      </c>
      <c r="K267" s="3">
        <f t="shared" si="45"/>
        <v>-1.0079476595870052E-6</v>
      </c>
      <c r="L267" s="4">
        <f t="shared" si="49"/>
        <v>1.5608739027064595</v>
      </c>
      <c r="M267" s="4">
        <v>1.5608739027064595</v>
      </c>
    </row>
    <row r="268" spans="3:13">
      <c r="C268" s="6">
        <f t="shared" si="46"/>
        <v>26.500000000000107</v>
      </c>
      <c r="D268" s="6">
        <f t="shared" si="47"/>
        <v>76.500000000000114</v>
      </c>
      <c r="E268" s="18">
        <f t="shared" si="41"/>
        <v>26.500000000000107</v>
      </c>
      <c r="F268" s="2">
        <f t="shared" si="48"/>
        <v>-1.9607843137256265E-2</v>
      </c>
      <c r="G268" s="3">
        <f t="shared" si="42"/>
        <v>0.32679738562091454</v>
      </c>
      <c r="H268" s="3">
        <f t="shared" si="43"/>
        <v>1.9607843137256265E-2</v>
      </c>
      <c r="I268" s="3">
        <f t="shared" si="44"/>
        <v>9.8039311056605342E-3</v>
      </c>
      <c r="J268" s="3">
        <f t="shared" si="40"/>
        <v>2.9411774242916799E-2</v>
      </c>
      <c r="K268" s="3">
        <f t="shared" si="45"/>
        <v>-1.0799440854913911E-6</v>
      </c>
      <c r="L268" s="4">
        <f t="shared" si="49"/>
        <v>1.5314787762183093</v>
      </c>
      <c r="M268" s="4">
        <v>1.5314787762183093</v>
      </c>
    </row>
    <row r="269" spans="3:13">
      <c r="C269" s="6">
        <f t="shared" si="46"/>
        <v>26.600000000000108</v>
      </c>
      <c r="D269" s="6">
        <f t="shared" si="47"/>
        <v>76.600000000000108</v>
      </c>
      <c r="E269" s="18">
        <f t="shared" si="41"/>
        <v>26.600000000000108</v>
      </c>
      <c r="F269" s="2">
        <f t="shared" si="48"/>
        <v>-2.0887728459531407E-2</v>
      </c>
      <c r="G269" s="3">
        <f t="shared" si="42"/>
        <v>0.32637075718015618</v>
      </c>
      <c r="H269" s="3">
        <f t="shared" si="43"/>
        <v>2.0887728459531407E-2</v>
      </c>
      <c r="I269" s="3">
        <f t="shared" si="44"/>
        <v>1.0443873188095198E-2</v>
      </c>
      <c r="J269" s="3">
        <f t="shared" si="40"/>
        <v>3.1331601647626606E-2</v>
      </c>
      <c r="K269" s="3">
        <f t="shared" si="45"/>
        <v>-1.1519405339888156E-6</v>
      </c>
      <c r="L269" s="4">
        <f t="shared" si="49"/>
        <v>1.5040174037475016</v>
      </c>
      <c r="M269" s="4">
        <v>1.5040174037475016</v>
      </c>
    </row>
    <row r="270" spans="3:13">
      <c r="C270" s="6">
        <f t="shared" si="46"/>
        <v>26.700000000000109</v>
      </c>
      <c r="D270" s="6">
        <f t="shared" si="47"/>
        <v>76.700000000000102</v>
      </c>
      <c r="E270" s="18">
        <f t="shared" si="41"/>
        <v>26.700000000000109</v>
      </c>
      <c r="F270" s="2">
        <f t="shared" si="48"/>
        <v>-2.2164276401565933E-2</v>
      </c>
      <c r="G270" s="3">
        <f t="shared" si="42"/>
        <v>0.32594524119947804</v>
      </c>
      <c r="H270" s="3">
        <f t="shared" si="43"/>
        <v>2.2164276401565933E-2</v>
      </c>
      <c r="I270" s="3">
        <f t="shared" si="44"/>
        <v>1.1082146648492169E-2</v>
      </c>
      <c r="J270" s="3">
        <f t="shared" si="40"/>
        <v>3.3246423050058101E-2</v>
      </c>
      <c r="K270" s="3">
        <f t="shared" si="45"/>
        <v>-1.2239370052180565E-6</v>
      </c>
      <c r="L270" s="4">
        <f t="shared" si="49"/>
        <v>1.4782550731634592</v>
      </c>
      <c r="M270" s="4">
        <v>1.4782550731634592</v>
      </c>
    </row>
    <row r="271" spans="3:13">
      <c r="C271" s="6">
        <f t="shared" si="46"/>
        <v>26.800000000000111</v>
      </c>
      <c r="D271" s="6">
        <f t="shared" si="47"/>
        <v>76.800000000000111</v>
      </c>
      <c r="E271" s="18">
        <f t="shared" si="41"/>
        <v>26.800000000000111</v>
      </c>
      <c r="F271" s="2">
        <f t="shared" si="48"/>
        <v>-2.3437500000001409E-2</v>
      </c>
      <c r="G271" s="3">
        <f t="shared" si="42"/>
        <v>0.32552083333333287</v>
      </c>
      <c r="H271" s="3">
        <f t="shared" si="43"/>
        <v>2.3437500000001409E-2</v>
      </c>
      <c r="I271" s="3">
        <f t="shared" si="44"/>
        <v>1.1718757993825142E-2</v>
      </c>
      <c r="J271" s="3">
        <f t="shared" si="40"/>
        <v>3.5156257993826552E-2</v>
      </c>
      <c r="K271" s="3">
        <f t="shared" si="45"/>
        <v>-1.2959334993178917E-6</v>
      </c>
      <c r="L271" s="4">
        <f t="shared" si="49"/>
        <v>1.4539973571226761</v>
      </c>
      <c r="M271" s="4">
        <v>1.4539973571226761</v>
      </c>
    </row>
    <row r="272" spans="3:13">
      <c r="C272" s="6">
        <f t="shared" si="46"/>
        <v>26.900000000000112</v>
      </c>
      <c r="D272" s="6">
        <f t="shared" si="47"/>
        <v>76.900000000000119</v>
      </c>
      <c r="E272" s="18">
        <f t="shared" si="41"/>
        <v>26.900000000000112</v>
      </c>
      <c r="F272" s="2">
        <f t="shared" si="48"/>
        <v>-2.4707412223668523E-2</v>
      </c>
      <c r="G272" s="3">
        <f t="shared" si="42"/>
        <v>0.32509752925877711</v>
      </c>
      <c r="H272" s="3">
        <f t="shared" si="43"/>
        <v>2.4707412223668523E-2</v>
      </c>
      <c r="I272" s="3">
        <f t="shared" si="44"/>
        <v>1.2353713699551233E-2</v>
      </c>
      <c r="J272" s="3">
        <f t="shared" si="40"/>
        <v>3.7061125923219758E-2</v>
      </c>
      <c r="K272" s="3">
        <f t="shared" si="45"/>
        <v>-1.367930016371588E-6</v>
      </c>
      <c r="L272" s="4">
        <f t="shared" si="49"/>
        <v>1.4310813908775197</v>
      </c>
      <c r="M272" s="4">
        <v>1.4310813908775197</v>
      </c>
    </row>
    <row r="273" spans="3:13">
      <c r="C273" s="6">
        <f t="shared" si="46"/>
        <v>27.000000000000114</v>
      </c>
      <c r="D273" s="6">
        <f t="shared" si="47"/>
        <v>77.000000000000114</v>
      </c>
      <c r="E273" s="18">
        <f t="shared" si="41"/>
        <v>27.000000000000114</v>
      </c>
      <c r="F273" s="2">
        <f t="shared" si="48"/>
        <v>-2.5974025974027412E-2</v>
      </c>
      <c r="G273" s="3">
        <f t="shared" si="42"/>
        <v>0.32467532467532417</v>
      </c>
      <c r="H273" s="3">
        <f t="shared" si="43"/>
        <v>2.5974025974027412E-2</v>
      </c>
      <c r="I273" s="3">
        <f t="shared" si="44"/>
        <v>1.2987020209233924E-2</v>
      </c>
      <c r="J273" s="3">
        <f t="shared" si="40"/>
        <v>3.8961046183261336E-2</v>
      </c>
      <c r="K273" s="3">
        <f t="shared" si="45"/>
        <v>-1.4399265565179231E-6</v>
      </c>
      <c r="L273" s="4">
        <f t="shared" si="49"/>
        <v>1.4093693899474962</v>
      </c>
      <c r="M273" s="4">
        <v>1.4093693899474962</v>
      </c>
    </row>
    <row r="274" spans="3:13">
      <c r="C274" s="6">
        <f t="shared" si="46"/>
        <v>27.100000000000115</v>
      </c>
      <c r="D274" s="6">
        <f t="shared" si="47"/>
        <v>77.100000000000108</v>
      </c>
      <c r="E274" s="18">
        <f t="shared" si="41"/>
        <v>27.100000000000115</v>
      </c>
      <c r="F274" s="2">
        <f t="shared" si="48"/>
        <v>-2.7237354085604567E-2</v>
      </c>
      <c r="G274" s="3">
        <f t="shared" si="42"/>
        <v>0.32425421530479853</v>
      </c>
      <c r="H274" s="3">
        <f t="shared" si="43"/>
        <v>2.7237354085604567E-2</v>
      </c>
      <c r="I274" s="3">
        <f t="shared" si="44"/>
        <v>1.3618683934334935E-2</v>
      </c>
      <c r="J274" s="3">
        <f t="shared" si="40"/>
        <v>4.0856038019939506E-2</v>
      </c>
      <c r="K274" s="3">
        <f t="shared" si="45"/>
        <v>-1.5119231198679195E-6</v>
      </c>
      <c r="L274" s="4">
        <f t="shared" si="49"/>
        <v>1.3887437510052125</v>
      </c>
      <c r="M274" s="4">
        <v>1.3887437510052125</v>
      </c>
    </row>
    <row r="275" spans="3:13">
      <c r="C275" s="6">
        <f t="shared" si="46"/>
        <v>27.200000000000117</v>
      </c>
      <c r="D275" s="6">
        <f t="shared" si="47"/>
        <v>77.200000000000117</v>
      </c>
      <c r="E275" s="18">
        <f t="shared" si="41"/>
        <v>27.200000000000117</v>
      </c>
      <c r="F275" s="2">
        <f t="shared" si="48"/>
        <v>-2.8497409326426335E-2</v>
      </c>
      <c r="G275" s="3">
        <f t="shared" si="42"/>
        <v>0.3238341968911912</v>
      </c>
      <c r="H275" s="3">
        <f t="shared" si="43"/>
        <v>2.8497409326426335E-2</v>
      </c>
      <c r="I275" s="3">
        <f t="shared" si="44"/>
        <v>1.4248711254120737E-2</v>
      </c>
      <c r="J275" s="3">
        <f t="shared" si="40"/>
        <v>4.2746120580547074E-2</v>
      </c>
      <c r="K275" s="3">
        <f t="shared" si="45"/>
        <v>-1.5839197065881105E-6</v>
      </c>
      <c r="L275" s="4">
        <f t="shared" si="49"/>
        <v>1.3691032934951413</v>
      </c>
      <c r="M275" s="4">
        <v>1.3691032934951413</v>
      </c>
    </row>
    <row r="276" spans="3:13">
      <c r="C276" s="6">
        <f t="shared" si="46"/>
        <v>27.300000000000118</v>
      </c>
      <c r="D276" s="6">
        <f t="shared" si="47"/>
        <v>77.300000000000125</v>
      </c>
      <c r="E276" s="18">
        <f t="shared" si="41"/>
        <v>27.300000000000118</v>
      </c>
      <c r="F276" s="2">
        <f t="shared" si="48"/>
        <v>-2.9754204398449086E-2</v>
      </c>
      <c r="G276" s="3">
        <f t="shared" si="42"/>
        <v>0.32341526520051694</v>
      </c>
      <c r="H276" s="3">
        <f t="shared" si="43"/>
        <v>2.9754204398449086E-2</v>
      </c>
      <c r="I276" s="3">
        <f t="shared" si="44"/>
        <v>1.4877108515648326E-2</v>
      </c>
      <c r="J276" s="3">
        <f t="shared" si="40"/>
        <v>4.4631312914097415E-2</v>
      </c>
      <c r="K276" s="3">
        <f t="shared" si="45"/>
        <v>-1.655916316761763E-6</v>
      </c>
      <c r="L276" s="4">
        <f t="shared" si="49"/>
        <v>1.3503603373817199</v>
      </c>
      <c r="M276" s="4">
        <v>1.3503603373817199</v>
      </c>
    </row>
    <row r="277" spans="3:13">
      <c r="C277" s="6">
        <f t="shared" si="46"/>
        <v>27.400000000000119</v>
      </c>
      <c r="D277" s="6">
        <f t="shared" si="47"/>
        <v>77.400000000000119</v>
      </c>
      <c r="E277" s="18">
        <f t="shared" si="41"/>
        <v>27.400000000000119</v>
      </c>
      <c r="F277" s="2">
        <f t="shared" si="48"/>
        <v>-3.1007751937985991E-2</v>
      </c>
      <c r="G277" s="3">
        <f t="shared" si="42"/>
        <v>0.32299741602067134</v>
      </c>
      <c r="H277" s="3">
        <f t="shared" si="43"/>
        <v>3.1007751937985991E-2</v>
      </c>
      <c r="I277" s="3">
        <f t="shared" si="44"/>
        <v>1.5503882033806628E-2</v>
      </c>
      <c r="J277" s="3">
        <f t="shared" si="40"/>
        <v>4.6511633971792615E-2</v>
      </c>
      <c r="K277" s="3">
        <f t="shared" si="45"/>
        <v>-1.7279129505554103E-6</v>
      </c>
      <c r="L277" s="4">
        <f t="shared" si="49"/>
        <v>1.3324384032864136</v>
      </c>
      <c r="M277" s="4">
        <v>1.3324384032864136</v>
      </c>
    </row>
    <row r="278" spans="3:13">
      <c r="C278" s="6">
        <f t="shared" si="46"/>
        <v>27.500000000000121</v>
      </c>
      <c r="D278" s="6">
        <f t="shared" si="47"/>
        <v>77.500000000000114</v>
      </c>
      <c r="E278" s="18">
        <f t="shared" si="41"/>
        <v>27.500000000000121</v>
      </c>
      <c r="F278" s="2">
        <f t="shared" si="48"/>
        <v>-3.2258064516130544E-2</v>
      </c>
      <c r="G278" s="3">
        <f t="shared" si="42"/>
        <v>0.32258064516128987</v>
      </c>
      <c r="H278" s="3">
        <f t="shared" si="43"/>
        <v>3.2258064516130544E-2</v>
      </c>
      <c r="I278" s="3">
        <f t="shared" si="44"/>
        <v>1.6129038091397555E-2</v>
      </c>
      <c r="J278" s="3">
        <f t="shared" si="40"/>
        <v>4.8387102607528099E-2</v>
      </c>
      <c r="K278" s="3">
        <f t="shared" si="45"/>
        <v>-1.7999096080245636E-6</v>
      </c>
      <c r="L278" s="4">
        <f t="shared" si="49"/>
        <v>1.3152703824219711</v>
      </c>
      <c r="M278" s="4">
        <v>1.3152703824219711</v>
      </c>
    </row>
    <row r="279" spans="3:13">
      <c r="C279" s="6">
        <f t="shared" si="46"/>
        <v>27.600000000000122</v>
      </c>
      <c r="D279" s="6">
        <f t="shared" si="47"/>
        <v>77.600000000000122</v>
      </c>
      <c r="E279" s="18">
        <f t="shared" si="41"/>
        <v>27.600000000000122</v>
      </c>
      <c r="F279" s="2">
        <f t="shared" si="48"/>
        <v>-3.3505154639176783E-2</v>
      </c>
      <c r="G279" s="3">
        <f t="shared" si="42"/>
        <v>0.32216494845360771</v>
      </c>
      <c r="H279" s="3">
        <f t="shared" si="43"/>
        <v>3.3505154639176783E-2</v>
      </c>
      <c r="I279" s="3">
        <f t="shared" si="44"/>
        <v>1.6752582939245569E-2</v>
      </c>
      <c r="J279" s="3">
        <f t="shared" si="40"/>
        <v>5.0257737578422348E-2</v>
      </c>
      <c r="K279" s="3">
        <f t="shared" si="45"/>
        <v>-1.8719062893635119E-6</v>
      </c>
      <c r="L279" s="4">
        <f t="shared" si="49"/>
        <v>1.2987970656702668</v>
      </c>
      <c r="M279" s="4">
        <v>1.2987970656702668</v>
      </c>
    </row>
    <row r="280" spans="3:13">
      <c r="C280" s="6">
        <f t="shared" si="46"/>
        <v>27.700000000000124</v>
      </c>
      <c r="D280" s="6">
        <f t="shared" si="47"/>
        <v>77.700000000000131</v>
      </c>
      <c r="E280" s="18">
        <f t="shared" si="41"/>
        <v>27.700000000000124</v>
      </c>
      <c r="F280" s="2">
        <f t="shared" si="48"/>
        <v>-3.4749034749036282E-2</v>
      </c>
      <c r="G280" s="3">
        <f t="shared" si="42"/>
        <v>0.3217503217503212</v>
      </c>
      <c r="H280" s="3">
        <f t="shared" si="43"/>
        <v>3.4749034749036282E-2</v>
      </c>
      <c r="I280" s="3">
        <f t="shared" si="44"/>
        <v>1.7374522796327996E-2</v>
      </c>
      <c r="J280" s="3">
        <f t="shared" si="40"/>
        <v>5.2123557545364282E-2</v>
      </c>
      <c r="K280" s="3">
        <f t="shared" si="45"/>
        <v>-1.9439029946832775E-6</v>
      </c>
      <c r="L280" s="4">
        <f t="shared" si="49"/>
        <v>1.2829659504116004</v>
      </c>
      <c r="M280" s="4">
        <v>1.2829659504116004</v>
      </c>
    </row>
    <row r="281" spans="3:13">
      <c r="C281" s="6">
        <f t="shared" si="46"/>
        <v>27.800000000000125</v>
      </c>
      <c r="D281" s="6">
        <f t="shared" si="47"/>
        <v>77.800000000000125</v>
      </c>
      <c r="E281" s="18">
        <f t="shared" si="41"/>
        <v>27.800000000000125</v>
      </c>
      <c r="F281" s="2">
        <f t="shared" si="48"/>
        <v>-3.5989717223651935E-2</v>
      </c>
      <c r="G281" s="3">
        <f t="shared" si="42"/>
        <v>0.32133676092544933</v>
      </c>
      <c r="H281" s="3">
        <f t="shared" si="43"/>
        <v>3.5989717223651935E-2</v>
      </c>
      <c r="I281" s="3">
        <f t="shared" si="44"/>
        <v>1.7994863849920443E-2</v>
      </c>
      <c r="J281" s="3">
        <f t="shared" si="40"/>
        <v>5.3984581073572374E-2</v>
      </c>
      <c r="K281" s="3">
        <f t="shared" si="45"/>
        <v>-2.0158997240671273E-6</v>
      </c>
      <c r="L281" s="4">
        <f t="shared" si="49"/>
        <v>1.2677302644524109</v>
      </c>
      <c r="M281" s="4">
        <v>1.2677302644524109</v>
      </c>
    </row>
    <row r="282" spans="3:13">
      <c r="C282" s="6">
        <f t="shared" si="46"/>
        <v>27.900000000000126</v>
      </c>
      <c r="D282" s="6">
        <f t="shared" si="47"/>
        <v>77.900000000000119</v>
      </c>
      <c r="E282" s="18">
        <f t="shared" si="41"/>
        <v>27.900000000000126</v>
      </c>
      <c r="F282" s="2">
        <f t="shared" si="48"/>
        <v>-3.7227214377408502E-2</v>
      </c>
      <c r="G282" s="3">
        <f t="shared" si="42"/>
        <v>0.3209242618741972</v>
      </c>
      <c r="H282" s="3">
        <f t="shared" si="43"/>
        <v>3.7227214377408502E-2</v>
      </c>
      <c r="I282" s="3">
        <f t="shared" si="44"/>
        <v>1.8613612255753371E-2</v>
      </c>
      <c r="J282" s="3">
        <f t="shared" si="40"/>
        <v>5.5840826633161873E-2</v>
      </c>
      <c r="K282" s="3">
        <f t="shared" si="45"/>
        <v>-2.0878964776538389E-6</v>
      </c>
      <c r="L282" s="4">
        <f t="shared" si="49"/>
        <v>1.2530481613096174</v>
      </c>
      <c r="M282" s="4">
        <v>1.2530481613096174</v>
      </c>
    </row>
    <row r="283" spans="3:13">
      <c r="C283" s="6">
        <f t="shared" si="46"/>
        <v>28.000000000000128</v>
      </c>
      <c r="D283" s="6">
        <f t="shared" si="47"/>
        <v>78.000000000000128</v>
      </c>
      <c r="E283" s="18">
        <f t="shared" si="41"/>
        <v>28.000000000000128</v>
      </c>
      <c r="F283" s="2">
        <f t="shared" si="48"/>
        <v>-3.8461538461540039E-2</v>
      </c>
      <c r="G283" s="3">
        <f t="shared" si="42"/>
        <v>0.32051282051281998</v>
      </c>
      <c r="H283" s="3">
        <f t="shared" si="43"/>
        <v>3.8461538461540039E-2</v>
      </c>
      <c r="I283" s="3">
        <f t="shared" si="44"/>
        <v>1.9230774138176799E-2</v>
      </c>
      <c r="J283" s="3">
        <f t="shared" si="40"/>
        <v>5.7692312599716841E-2</v>
      </c>
      <c r="K283" s="3">
        <f t="shared" si="45"/>
        <v>-2.1598932556377015E-6</v>
      </c>
      <c r="L283" s="4">
        <f t="shared" si="49"/>
        <v>1.2388820519732859</v>
      </c>
      <c r="M283" s="4">
        <v>1.2388820519732859</v>
      </c>
    </row>
    <row r="284" spans="3:13">
      <c r="C284" s="6">
        <f t="shared" si="46"/>
        <v>28.100000000000129</v>
      </c>
      <c r="D284" s="6">
        <f t="shared" si="47"/>
        <v>78.100000000000136</v>
      </c>
      <c r="E284" s="18">
        <f t="shared" si="41"/>
        <v>28.100000000000129</v>
      </c>
      <c r="F284" s="2">
        <f t="shared" si="48"/>
        <v>-3.9692701664534237E-2</v>
      </c>
      <c r="G284" s="3">
        <f t="shared" si="42"/>
        <v>0.32010243277848854</v>
      </c>
      <c r="H284" s="3">
        <f t="shared" si="43"/>
        <v>3.9692701664534237E-2</v>
      </c>
      <c r="I284" s="3">
        <f t="shared" si="44"/>
        <v>1.9846355590331065E-2</v>
      </c>
      <c r="J284" s="3">
        <f t="shared" si="40"/>
        <v>5.9539057254865302E-2</v>
      </c>
      <c r="K284" s="3">
        <f t="shared" si="45"/>
        <v>-2.2318900580464707E-6</v>
      </c>
      <c r="L284" s="4">
        <f t="shared" si="49"/>
        <v>1.2251980462806829</v>
      </c>
      <c r="M284" s="4">
        <v>1.2251980462806829</v>
      </c>
    </row>
    <row r="285" spans="3:13">
      <c r="C285" s="6">
        <f t="shared" si="46"/>
        <v>28.200000000000131</v>
      </c>
      <c r="D285" s="6">
        <f t="shared" si="47"/>
        <v>78.200000000000131</v>
      </c>
      <c r="E285" s="18">
        <f t="shared" si="41"/>
        <v>28.200000000000131</v>
      </c>
      <c r="F285" s="2">
        <f t="shared" si="48"/>
        <v>-4.0920716112533576E-2</v>
      </c>
      <c r="G285" s="3">
        <f t="shared" si="42"/>
        <v>0.31969309462915546</v>
      </c>
      <c r="H285" s="3">
        <f t="shared" si="43"/>
        <v>4.0920716112533576E-2</v>
      </c>
      <c r="I285" s="3">
        <f t="shared" si="44"/>
        <v>2.0460362674321823E-2</v>
      </c>
      <c r="J285" s="3">
        <f t="shared" si="40"/>
        <v>6.1381078786855399E-2</v>
      </c>
      <c r="K285" s="3">
        <f t="shared" si="45"/>
        <v>-2.3038868850466798E-6</v>
      </c>
      <c r="L285" s="4">
        <f t="shared" si="49"/>
        <v>1.2119654830097464</v>
      </c>
      <c r="M285" s="4">
        <v>1.2119654830097464</v>
      </c>
    </row>
    <row r="286" spans="3:13">
      <c r="C286" s="6">
        <f t="shared" si="46"/>
        <v>28.300000000000132</v>
      </c>
      <c r="D286" s="6">
        <f t="shared" si="47"/>
        <v>78.300000000000125</v>
      </c>
      <c r="E286" s="18">
        <f t="shared" si="41"/>
        <v>28.300000000000132</v>
      </c>
      <c r="F286" s="2">
        <f t="shared" si="48"/>
        <v>-4.2145593869733419E-2</v>
      </c>
      <c r="G286" s="3">
        <f t="shared" si="42"/>
        <v>0.31928480204342224</v>
      </c>
      <c r="H286" s="3">
        <f t="shared" si="43"/>
        <v>4.2145593869733419E-2</v>
      </c>
      <c r="I286" s="3">
        <f t="shared" si="44"/>
        <v>2.1072801421398217E-2</v>
      </c>
      <c r="J286" s="3">
        <f t="shared" si="40"/>
        <v>6.3218395291131629E-2</v>
      </c>
      <c r="K286" s="3">
        <f t="shared" si="45"/>
        <v>-2.3758837367771068E-6</v>
      </c>
      <c r="L286" s="4">
        <f t="shared" si="49"/>
        <v>1.1991565323030136</v>
      </c>
      <c r="M286" s="4">
        <v>1.1991565323030136</v>
      </c>
    </row>
    <row r="287" spans="3:13">
      <c r="C287" s="6">
        <f t="shared" si="46"/>
        <v>28.400000000000134</v>
      </c>
      <c r="D287" s="6">
        <f t="shared" si="47"/>
        <v>78.400000000000134</v>
      </c>
      <c r="E287" s="18">
        <f t="shared" si="41"/>
        <v>28.400000000000134</v>
      </c>
      <c r="F287" s="2">
        <f t="shared" si="48"/>
        <v>-4.336734693877714E-2</v>
      </c>
      <c r="G287" s="3">
        <f t="shared" si="42"/>
        <v>0.3188775510204076</v>
      </c>
      <c r="H287" s="3">
        <f t="shared" si="43"/>
        <v>4.336734693877714E-2</v>
      </c>
      <c r="I287" s="3">
        <f t="shared" si="44"/>
        <v>2.1683677832133229E-2</v>
      </c>
      <c r="J287" s="3">
        <f t="shared" si="40"/>
        <v>6.5051024770910376E-2</v>
      </c>
      <c r="K287" s="3">
        <f t="shared" si="45"/>
        <v>-2.4478806133210185E-6</v>
      </c>
      <c r="L287" s="4">
        <f t="shared" si="49"/>
        <v>1.186745857459873</v>
      </c>
      <c r="M287" s="4">
        <v>1.186745857459873</v>
      </c>
    </row>
    <row r="288" spans="3:13">
      <c r="C288" s="6">
        <f t="shared" si="46"/>
        <v>28.500000000000135</v>
      </c>
      <c r="D288" s="6">
        <f t="shared" si="47"/>
        <v>78.500000000000142</v>
      </c>
      <c r="E288" s="18">
        <f t="shared" si="41"/>
        <v>28.500000000000135</v>
      </c>
      <c r="F288" s="2">
        <f t="shared" si="48"/>
        <v>-4.4585987261148138E-2</v>
      </c>
      <c r="G288" s="3">
        <f t="shared" si="42"/>
        <v>0.31847133757961726</v>
      </c>
      <c r="H288" s="3">
        <f t="shared" si="43"/>
        <v>4.4585987261148138E-2</v>
      </c>
      <c r="I288" s="3">
        <f t="shared" si="44"/>
        <v>2.2292997876605412E-2</v>
      </c>
      <c r="J288" s="3">
        <f t="shared" si="40"/>
        <v>6.6878985137753547E-2</v>
      </c>
      <c r="K288" s="3">
        <f t="shared" si="45"/>
        <v>-2.5198775148449482E-6</v>
      </c>
      <c r="L288" s="4">
        <f t="shared" si="49"/>
        <v>1.1747103257666718</v>
      </c>
      <c r="M288" s="4">
        <v>1.1747103257666718</v>
      </c>
    </row>
    <row r="289" spans="3:13">
      <c r="C289" s="6">
        <f t="shared" si="46"/>
        <v>28.600000000000136</v>
      </c>
      <c r="D289" s="6">
        <f t="shared" si="47"/>
        <v>78.600000000000136</v>
      </c>
      <c r="E289" s="18">
        <f t="shared" si="41"/>
        <v>28.600000000000136</v>
      </c>
      <c r="F289" s="2">
        <f t="shared" si="48"/>
        <v>-4.580152671755891E-2</v>
      </c>
      <c r="G289" s="3">
        <f t="shared" si="42"/>
        <v>0.31806615776081371</v>
      </c>
      <c r="H289" s="3">
        <f t="shared" si="43"/>
        <v>4.580152671755891E-2</v>
      </c>
      <c r="I289" s="3">
        <f t="shared" si="44"/>
        <v>2.2900767494581552E-2</v>
      </c>
      <c r="J289" s="3">
        <f t="shared" si="40"/>
        <v>6.8702294212140469E-2</v>
      </c>
      <c r="K289" s="3">
        <f t="shared" si="45"/>
        <v>-2.5918744414599182E-6</v>
      </c>
      <c r="L289" s="4">
        <f t="shared" si="49"/>
        <v>1.1630287600723754</v>
      </c>
      <c r="M289" s="4">
        <v>1.1630287600723754</v>
      </c>
    </row>
    <row r="290" spans="3:13">
      <c r="C290" s="6">
        <f t="shared" si="46"/>
        <v>28.700000000000138</v>
      </c>
      <c r="D290" s="6">
        <f t="shared" si="47"/>
        <v>78.700000000000131</v>
      </c>
      <c r="E290" s="18">
        <f t="shared" si="41"/>
        <v>28.700000000000138</v>
      </c>
      <c r="F290" s="2">
        <f t="shared" si="48"/>
        <v>-4.7013977128337124E-2</v>
      </c>
      <c r="G290" s="3">
        <f t="shared" si="42"/>
        <v>0.31766200762388763</v>
      </c>
      <c r="H290" s="3">
        <f t="shared" si="43"/>
        <v>4.7013977128337124E-2</v>
      </c>
      <c r="I290" s="3">
        <f t="shared" si="44"/>
        <v>2.3506992595699747E-2</v>
      </c>
      <c r="J290" s="3">
        <f t="shared" si="40"/>
        <v>7.0520969724036875E-2</v>
      </c>
      <c r="K290" s="3">
        <f t="shared" si="45"/>
        <v>-2.6638713932769509E-6</v>
      </c>
      <c r="L290" s="4">
        <f t="shared" si="49"/>
        <v>1.1516817244086968</v>
      </c>
      <c r="M290" s="4">
        <v>1.1516817244086968</v>
      </c>
    </row>
    <row r="291" spans="3:13">
      <c r="C291" s="6">
        <f t="shared" si="46"/>
        <v>28.800000000000139</v>
      </c>
      <c r="D291" s="6">
        <f t="shared" si="47"/>
        <v>78.800000000000139</v>
      </c>
      <c r="E291" s="18">
        <f t="shared" si="41"/>
        <v>28.800000000000139</v>
      </c>
      <c r="F291" s="2">
        <f t="shared" si="48"/>
        <v>-4.8223350253808792E-2</v>
      </c>
      <c r="G291" s="3">
        <f t="shared" si="42"/>
        <v>0.31725888324873042</v>
      </c>
      <c r="H291" s="3">
        <f t="shared" si="43"/>
        <v>4.8223350253808792E-2</v>
      </c>
      <c r="I291" s="3">
        <f t="shared" si="44"/>
        <v>2.4111679059652613E-2</v>
      </c>
      <c r="J291" s="3">
        <f t="shared" si="40"/>
        <v>7.2335029313461405E-2</v>
      </c>
      <c r="K291" s="3">
        <f t="shared" si="45"/>
        <v>-2.7358683704070685E-6</v>
      </c>
      <c r="L291" s="4">
        <f t="shared" si="49"/>
        <v>1.1406513382051016</v>
      </c>
      <c r="M291" s="4">
        <v>1.1406513382051016</v>
      </c>
    </row>
    <row r="292" spans="3:13">
      <c r="C292" s="6">
        <f t="shared" si="46"/>
        <v>28.900000000000141</v>
      </c>
      <c r="D292" s="6">
        <f t="shared" si="47"/>
        <v>78.900000000000148</v>
      </c>
      <c r="E292" s="18">
        <f t="shared" si="41"/>
        <v>28.900000000000141</v>
      </c>
      <c r="F292" s="2">
        <f t="shared" si="48"/>
        <v>-4.9429657794678498E-2</v>
      </c>
      <c r="G292" s="3">
        <f t="shared" si="42"/>
        <v>0.31685678073510715</v>
      </c>
      <c r="H292" s="3">
        <f t="shared" si="43"/>
        <v>4.9429657794678498E-2</v>
      </c>
      <c r="I292" s="3">
        <f t="shared" si="44"/>
        <v>2.471483273637029E-2</v>
      </c>
      <c r="J292" s="3">
        <f t="shared" si="40"/>
        <v>7.4144490531048796E-2</v>
      </c>
      <c r="K292" s="3">
        <f t="shared" si="45"/>
        <v>-2.8078653730445602E-6</v>
      </c>
      <c r="L292" s="4">
        <f t="shared" si="49"/>
        <v>1.1299211146404557</v>
      </c>
      <c r="M292" s="4">
        <v>1.1299211146404557</v>
      </c>
    </row>
    <row r="293" spans="3:13">
      <c r="C293" s="6">
        <f t="shared" si="46"/>
        <v>29.000000000000142</v>
      </c>
      <c r="D293" s="6">
        <f t="shared" si="47"/>
        <v>79.000000000000142</v>
      </c>
      <c r="E293" s="18">
        <f t="shared" si="41"/>
        <v>29.000000000000142</v>
      </c>
      <c r="F293" s="2">
        <f t="shared" si="48"/>
        <v>-5.0632911392406769E-2</v>
      </c>
      <c r="G293" s="3">
        <f t="shared" si="42"/>
        <v>0.31645569620253106</v>
      </c>
      <c r="H293" s="3">
        <f t="shared" si="43"/>
        <v>5.0632911392406769E-2</v>
      </c>
      <c r="I293" s="3">
        <f t="shared" si="44"/>
        <v>2.5316459446203105E-2</v>
      </c>
      <c r="J293" s="3">
        <f t="shared" si="40"/>
        <v>7.5949370838609878E-2</v>
      </c>
      <c r="K293" s="3">
        <f t="shared" si="45"/>
        <v>-2.8798624012171814E-6</v>
      </c>
      <c r="L293" s="4">
        <f t="shared" si="49"/>
        <v>1.1194758194634953</v>
      </c>
      <c r="M293" s="4">
        <v>1.1194758194634953</v>
      </c>
    </row>
    <row r="294" spans="3:13">
      <c r="C294" s="6">
        <f t="shared" si="46"/>
        <v>29.100000000000144</v>
      </c>
      <c r="D294" s="6">
        <f t="shared" si="47"/>
        <v>79.100000000000136</v>
      </c>
      <c r="E294" s="18">
        <f t="shared" si="41"/>
        <v>29.100000000000144</v>
      </c>
      <c r="F294" s="2">
        <f t="shared" si="48"/>
        <v>-5.1833122629584533E-2</v>
      </c>
      <c r="G294" s="3">
        <f t="shared" si="42"/>
        <v>0.31605562579013852</v>
      </c>
      <c r="H294" s="3">
        <f t="shared" si="43"/>
        <v>5.1833122629584533E-2</v>
      </c>
      <c r="I294" s="3">
        <f t="shared" si="44"/>
        <v>2.5916564980103661E-2</v>
      </c>
      <c r="J294" s="3">
        <f t="shared" si="40"/>
        <v>7.7749687609688201E-2</v>
      </c>
      <c r="K294" s="3">
        <f t="shared" si="45"/>
        <v>-2.9518594551469768E-6</v>
      </c>
      <c r="L294" s="4">
        <f t="shared" si="49"/>
        <v>1.1093013472485354</v>
      </c>
      <c r="M294" s="4">
        <v>1.1093013472485354</v>
      </c>
    </row>
    <row r="295" spans="3:13">
      <c r="C295" s="6">
        <f t="shared" si="46"/>
        <v>29.200000000000145</v>
      </c>
      <c r="D295" s="6">
        <f t="shared" si="47"/>
        <v>79.200000000000145</v>
      </c>
      <c r="E295" s="18">
        <f t="shared" si="41"/>
        <v>29.200000000000145</v>
      </c>
      <c r="F295" s="2">
        <f t="shared" si="48"/>
        <v>-5.3030303030304766E-2</v>
      </c>
      <c r="G295" s="3">
        <f t="shared" si="42"/>
        <v>0.31565656565656508</v>
      </c>
      <c r="H295" s="3">
        <f t="shared" si="43"/>
        <v>5.3030303030304766E-2</v>
      </c>
      <c r="I295" s="3">
        <f t="shared" si="44"/>
        <v>2.6515155099808226E-2</v>
      </c>
      <c r="J295" s="3">
        <f t="shared" si="40"/>
        <v>7.9545458130112989E-2</v>
      </c>
      <c r="K295" s="3">
        <f t="shared" si="45"/>
        <v>-3.0238565348617019E-6</v>
      </c>
      <c r="L295" s="4">
        <f t="shared" si="49"/>
        <v>1.0993846125647451</v>
      </c>
      <c r="M295" s="4">
        <v>1.0993846125647451</v>
      </c>
    </row>
    <row r="296" spans="3:13">
      <c r="C296" s="6">
        <f t="shared" si="46"/>
        <v>29.300000000000146</v>
      </c>
      <c r="D296" s="6">
        <f t="shared" si="47"/>
        <v>79.300000000000153</v>
      </c>
      <c r="E296" s="18">
        <f t="shared" si="41"/>
        <v>29.300000000000146</v>
      </c>
      <c r="F296" s="2">
        <f t="shared" si="48"/>
        <v>-5.4224464060531379E-2</v>
      </c>
      <c r="G296" s="3">
        <f t="shared" si="42"/>
        <v>0.31525851197982285</v>
      </c>
      <c r="H296" s="3">
        <f t="shared" si="43"/>
        <v>5.4224464060531379E-2</v>
      </c>
      <c r="I296" s="3">
        <f t="shared" si="44"/>
        <v>2.71122355380174E-2</v>
      </c>
      <c r="J296" s="3">
        <f t="shared" si="40"/>
        <v>8.1336699598548778E-2</v>
      </c>
      <c r="K296" s="3">
        <f t="shared" si="45"/>
        <v>-3.0958536405556458E-6</v>
      </c>
      <c r="L296" s="4">
        <f t="shared" si="49"/>
        <v>1.0897134539528033</v>
      </c>
      <c r="M296" s="4">
        <v>1.0897134539528033</v>
      </c>
    </row>
    <row r="297" spans="3:13">
      <c r="C297" s="6">
        <f t="shared" si="46"/>
        <v>29.400000000000148</v>
      </c>
      <c r="D297" s="6">
        <f t="shared" si="47"/>
        <v>79.400000000000148</v>
      </c>
      <c r="E297" s="18">
        <f t="shared" si="41"/>
        <v>29.400000000000148</v>
      </c>
      <c r="F297" s="2">
        <f t="shared" si="48"/>
        <v>-5.5415617128465232E-2</v>
      </c>
      <c r="G297" s="3">
        <f t="shared" si="42"/>
        <v>0.31486146095717826</v>
      </c>
      <c r="H297" s="3">
        <f t="shared" si="43"/>
        <v>5.5415617128465232E-2</v>
      </c>
      <c r="I297" s="3">
        <f t="shared" si="44"/>
        <v>2.7707811998575835E-2</v>
      </c>
      <c r="J297" s="3">
        <f t="shared" si="40"/>
        <v>8.3123429127041071E-2</v>
      </c>
      <c r="K297" s="3">
        <f t="shared" si="45"/>
        <v>-3.1678507723675864E-6</v>
      </c>
      <c r="L297" s="4">
        <f t="shared" si="49"/>
        <v>1.0802765489418209</v>
      </c>
      <c r="M297" s="4">
        <v>1.0802765489418209</v>
      </c>
    </row>
    <row r="298" spans="3:13">
      <c r="C298" s="6">
        <f t="shared" si="46"/>
        <v>29.500000000000149</v>
      </c>
      <c r="D298" s="6">
        <f t="shared" si="47"/>
        <v>79.500000000000142</v>
      </c>
      <c r="E298" s="18">
        <f t="shared" si="41"/>
        <v>29.500000000000149</v>
      </c>
      <c r="F298" s="2">
        <f t="shared" si="48"/>
        <v>-5.6603773584907438E-2</v>
      </c>
      <c r="G298" s="3">
        <f t="shared" si="42"/>
        <v>0.31446540880503088</v>
      </c>
      <c r="H298" s="3">
        <f t="shared" si="43"/>
        <v>5.6603773584907438E-2</v>
      </c>
      <c r="I298" s="3">
        <f t="shared" si="44"/>
        <v>2.8301890156651049E-2</v>
      </c>
      <c r="J298" s="3">
        <f t="shared" si="40"/>
        <v>8.4905663741558488E-2</v>
      </c>
      <c r="K298" s="3">
        <f t="shared" si="45"/>
        <v>-3.2398479303530348E-6</v>
      </c>
      <c r="L298" s="4">
        <f t="shared" si="49"/>
        <v>1.0710633386174824</v>
      </c>
      <c r="M298" s="4">
        <v>1.0710633386174824</v>
      </c>
    </row>
    <row r="299" spans="3:13">
      <c r="C299" s="6">
        <f t="shared" si="46"/>
        <v>29.600000000000151</v>
      </c>
      <c r="D299" s="6">
        <f t="shared" si="47"/>
        <v>79.600000000000151</v>
      </c>
      <c r="E299" s="18">
        <f t="shared" si="41"/>
        <v>29.600000000000151</v>
      </c>
      <c r="F299" s="2">
        <f t="shared" si="48"/>
        <v>-5.7788944723619874E-2</v>
      </c>
      <c r="G299" s="3">
        <f t="shared" si="42"/>
        <v>0.31407035175879339</v>
      </c>
      <c r="H299" s="3">
        <f t="shared" si="43"/>
        <v>5.7788944723619874E-2</v>
      </c>
      <c r="I299" s="3">
        <f t="shared" si="44"/>
        <v>2.8894475658911199E-2</v>
      </c>
      <c r="J299" s="3">
        <f t="shared" si="40"/>
        <v>8.6683420382531073E-2</v>
      </c>
      <c r="K299" s="3">
        <f t="shared" si="45"/>
        <v>-3.3118451146507688E-6</v>
      </c>
      <c r="L299" s="4">
        <f t="shared" si="49"/>
        <v>1.0620639604815216</v>
      </c>
      <c r="M299" s="4">
        <v>1.0620639604815216</v>
      </c>
    </row>
    <row r="300" spans="3:13">
      <c r="C300" s="6">
        <f t="shared" si="46"/>
        <v>29.700000000000152</v>
      </c>
      <c r="D300" s="6">
        <f t="shared" si="47"/>
        <v>79.700000000000159</v>
      </c>
      <c r="E300" s="18">
        <f t="shared" si="41"/>
        <v>29.700000000000152</v>
      </c>
      <c r="F300" s="2">
        <f t="shared" si="48"/>
        <v>-5.8971141781683098E-2</v>
      </c>
      <c r="G300" s="3">
        <f t="shared" si="42"/>
        <v>0.31367628607277226</v>
      </c>
      <c r="H300" s="3">
        <f t="shared" si="43"/>
        <v>5.8971141781683098E-2</v>
      </c>
      <c r="I300" s="3">
        <f t="shared" si="44"/>
        <v>2.9485574123701893E-2</v>
      </c>
      <c r="J300" s="3">
        <f t="shared" si="40"/>
        <v>8.8456715905384994E-2</v>
      </c>
      <c r="K300" s="3">
        <f t="shared" si="45"/>
        <v>-3.383842325427322E-6</v>
      </c>
      <c r="L300" s="4">
        <f t="shared" si="49"/>
        <v>1.0532691885323788</v>
      </c>
      <c r="M300" s="4">
        <v>1.0532691885323788</v>
      </c>
    </row>
    <row r="301" spans="3:13">
      <c r="C301" s="6">
        <f t="shared" si="46"/>
        <v>29.800000000000153</v>
      </c>
      <c r="D301" s="6">
        <f t="shared" si="47"/>
        <v>79.800000000000153</v>
      </c>
      <c r="E301" s="18">
        <f t="shared" si="41"/>
        <v>29.800000000000153</v>
      </c>
      <c r="F301" s="2">
        <f t="shared" si="48"/>
        <v>-6.0150375939851432E-2</v>
      </c>
      <c r="G301" s="3">
        <f t="shared" si="42"/>
        <v>0.3132832080200495</v>
      </c>
      <c r="H301" s="3">
        <f t="shared" si="43"/>
        <v>6.0150375939851432E-2</v>
      </c>
      <c r="I301" s="3">
        <f t="shared" si="44"/>
        <v>3.0075191141221844E-2</v>
      </c>
      <c r="J301" s="3">
        <f t="shared" si="40"/>
        <v>9.022556708107328E-2</v>
      </c>
      <c r="K301" s="3">
        <f t="shared" si="45"/>
        <v>-3.4558395627937166E-6</v>
      </c>
      <c r="L301" s="4">
        <f t="shared" si="49"/>
        <v>1.0446703796546346</v>
      </c>
      <c r="M301" s="4">
        <v>1.0446703796546346</v>
      </c>
    </row>
    <row r="302" spans="3:13">
      <c r="C302" s="6">
        <f t="shared" si="46"/>
        <v>29.900000000000155</v>
      </c>
      <c r="D302" s="6">
        <f t="shared" si="47"/>
        <v>79.900000000000148</v>
      </c>
      <c r="E302" s="18">
        <f t="shared" si="41"/>
        <v>29.900000000000155</v>
      </c>
      <c r="F302" s="2">
        <f t="shared" si="48"/>
        <v>-6.1326658322905452E-2</v>
      </c>
      <c r="G302" s="3">
        <f t="shared" si="42"/>
        <v>0.3128911138923649</v>
      </c>
      <c r="H302" s="3">
        <f t="shared" si="43"/>
        <v>6.1326658322905452E-2</v>
      </c>
      <c r="I302" s="3">
        <f t="shared" si="44"/>
        <v>3.0663332273697465E-2</v>
      </c>
      <c r="J302" s="3">
        <f t="shared" ref="J302:J365" si="50">$H302+$I302</f>
        <v>9.1989990596602914E-2</v>
      </c>
      <c r="K302" s="3">
        <f t="shared" si="45"/>
        <v>-3.5278368268332194E-6</v>
      </c>
      <c r="L302" s="4">
        <f t="shared" si="49"/>
        <v>1.0362594255365465</v>
      </c>
      <c r="M302" s="4">
        <v>1.0362594255365465</v>
      </c>
    </row>
    <row r="303" spans="3:13">
      <c r="C303" s="6">
        <f t="shared" si="46"/>
        <v>30.000000000000156</v>
      </c>
      <c r="D303" s="6">
        <f t="shared" si="47"/>
        <v>80.000000000000156</v>
      </c>
      <c r="E303" s="18">
        <f t="shared" si="41"/>
        <v>30.000000000000156</v>
      </c>
      <c r="F303" s="2">
        <f t="shared" si="48"/>
        <v>-6.2500000000001832E-2</v>
      </c>
      <c r="G303" s="3">
        <f t="shared" si="42"/>
        <v>0.31249999999999939</v>
      </c>
      <c r="H303" s="3">
        <f t="shared" si="43"/>
        <v>6.2500000000001832E-2</v>
      </c>
      <c r="I303" s="3">
        <f t="shared" si="44"/>
        <v>3.1250003055556322E-2</v>
      </c>
      <c r="J303" s="3">
        <f t="shared" si="50"/>
        <v>9.3750003055558154E-2</v>
      </c>
      <c r="K303" s="3">
        <f t="shared" si="45"/>
        <v>-3.5998341177401194E-6</v>
      </c>
      <c r="L303" s="4">
        <f t="shared" si="49"/>
        <v>1.0280287094454486</v>
      </c>
      <c r="M303" s="4">
        <v>1.0280287094454486</v>
      </c>
    </row>
    <row r="304" spans="3:13">
      <c r="C304" s="6">
        <f t="shared" si="46"/>
        <v>30.100000000000158</v>
      </c>
      <c r="D304" s="6">
        <f t="shared" si="47"/>
        <v>80.100000000000165</v>
      </c>
      <c r="E304" s="18">
        <f t="shared" si="41"/>
        <v>30.100000000000158</v>
      </c>
      <c r="F304" s="2">
        <f t="shared" si="48"/>
        <v>-6.3670411985020561E-2</v>
      </c>
      <c r="G304" s="3">
        <f t="shared" si="42"/>
        <v>0.3121098626716598</v>
      </c>
      <c r="H304" s="3">
        <f t="shared" si="43"/>
        <v>6.3670411985020561E-2</v>
      </c>
      <c r="I304" s="3">
        <f t="shared" si="44"/>
        <v>3.183520899359947E-2</v>
      </c>
      <c r="J304" s="3">
        <f t="shared" si="50"/>
        <v>9.5505620978620032E-2</v>
      </c>
      <c r="K304" s="3">
        <f t="shared" si="45"/>
        <v>-3.6718314355699277E-6</v>
      </c>
      <c r="L304" s="4">
        <f t="shared" si="49"/>
        <v>1.0199710672836988</v>
      </c>
      <c r="M304" s="4">
        <v>1.0199710672836988</v>
      </c>
    </row>
    <row r="305" spans="3:13">
      <c r="C305" s="6">
        <f t="shared" si="46"/>
        <v>30.200000000000159</v>
      </c>
      <c r="D305" s="6">
        <f t="shared" si="47"/>
        <v>80.200000000000159</v>
      </c>
      <c r="E305" s="18">
        <f t="shared" si="41"/>
        <v>30.200000000000159</v>
      </c>
      <c r="F305" s="2">
        <f t="shared" si="48"/>
        <v>-6.483790523690959E-2</v>
      </c>
      <c r="G305" s="3">
        <f t="shared" si="42"/>
        <v>0.31172069825436349</v>
      </c>
      <c r="H305" s="3">
        <f t="shared" si="43"/>
        <v>6.483790523690959E-2</v>
      </c>
      <c r="I305" s="3">
        <f t="shared" si="44"/>
        <v>3.2418955567172614E-2</v>
      </c>
      <c r="J305" s="3">
        <f t="shared" si="50"/>
        <v>9.7256860804082204E-2</v>
      </c>
      <c r="K305" s="3">
        <f t="shared" si="45"/>
        <v>-3.7438287804891779E-6</v>
      </c>
      <c r="L305" s="4">
        <f t="shared" si="49"/>
        <v>1.0120797524263538</v>
      </c>
      <c r="M305" s="4">
        <v>1.0120797524263538</v>
      </c>
    </row>
    <row r="306" spans="3:13">
      <c r="C306" s="6">
        <f t="shared" si="46"/>
        <v>30.300000000000161</v>
      </c>
      <c r="D306" s="6">
        <f t="shared" si="47"/>
        <v>80.300000000000153</v>
      </c>
      <c r="E306" s="18">
        <f t="shared" si="41"/>
        <v>30.300000000000161</v>
      </c>
      <c r="F306" s="2">
        <f t="shared" si="48"/>
        <v>-6.600249066002678E-2</v>
      </c>
      <c r="G306" s="3">
        <f t="shared" si="42"/>
        <v>0.31133250311332444</v>
      </c>
      <c r="H306" s="3">
        <f t="shared" si="43"/>
        <v>6.600249066002678E-2</v>
      </c>
      <c r="I306" s="3">
        <f t="shared" si="44"/>
        <v>3.3001248228336118E-2</v>
      </c>
      <c r="J306" s="3">
        <f t="shared" si="50"/>
        <v>9.9003738888362891E-2</v>
      </c>
      <c r="K306" s="3">
        <f t="shared" si="45"/>
        <v>-3.8158261526088921E-6</v>
      </c>
      <c r="L306" s="4">
        <f t="shared" si="49"/>
        <v>1.0043484039082786</v>
      </c>
      <c r="M306" s="4">
        <v>1.0043484039082786</v>
      </c>
    </row>
    <row r="307" spans="3:13">
      <c r="C307" s="6">
        <f t="shared" si="46"/>
        <v>30.400000000000162</v>
      </c>
      <c r="D307" s="6">
        <f t="shared" si="47"/>
        <v>80.400000000000162</v>
      </c>
      <c r="E307" s="18">
        <f t="shared" si="41"/>
        <v>30.400000000000162</v>
      </c>
      <c r="F307" s="2">
        <f t="shared" si="48"/>
        <v>-6.7164179104479485E-2</v>
      </c>
      <c r="G307" s="3">
        <f t="shared" si="42"/>
        <v>0.31094527363184016</v>
      </c>
      <c r="H307" s="3">
        <f t="shared" si="43"/>
        <v>6.7164179104479485E-2</v>
      </c>
      <c r="I307" s="3">
        <f t="shared" si="44"/>
        <v>3.3582092402033865E-2</v>
      </c>
      <c r="J307" s="3">
        <f t="shared" si="50"/>
        <v>0.10074627150651336</v>
      </c>
      <c r="K307" s="3">
        <f t="shared" si="45"/>
        <v>-3.8878235520678484E-6</v>
      </c>
      <c r="L307" s="4">
        <f t="shared" si="49"/>
        <v>0.99677101758496867</v>
      </c>
      <c r="M307" s="4">
        <v>0.99677101758496867</v>
      </c>
    </row>
    <row r="308" spans="3:13">
      <c r="C308" s="6">
        <f t="shared" si="46"/>
        <v>30.500000000000163</v>
      </c>
      <c r="D308" s="6">
        <f t="shared" si="47"/>
        <v>80.500000000000171</v>
      </c>
      <c r="E308" s="18">
        <f t="shared" si="41"/>
        <v>30.500000000000163</v>
      </c>
      <c r="F308" s="2">
        <f t="shared" si="48"/>
        <v>-6.8322981366461519E-2</v>
      </c>
      <c r="G308" s="3">
        <f t="shared" si="42"/>
        <v>0.31055900621117949</v>
      </c>
      <c r="H308" s="3">
        <f t="shared" si="43"/>
        <v>6.8322981366461519E-2</v>
      </c>
      <c r="I308" s="3">
        <f t="shared" si="44"/>
        <v>3.4161493486260949E-2</v>
      </c>
      <c r="J308" s="3">
        <f t="shared" si="50"/>
        <v>0.10248447485272247</v>
      </c>
      <c r="K308" s="3">
        <f t="shared" si="45"/>
        <v>-3.9598209789770689E-6</v>
      </c>
      <c r="L308" s="4">
        <f t="shared" si="49"/>
        <v>0.98934191993963894</v>
      </c>
      <c r="M308" s="4">
        <v>0.98934191993963894</v>
      </c>
    </row>
    <row r="309" spans="3:13">
      <c r="C309" s="6">
        <f t="shared" si="46"/>
        <v>30.600000000000165</v>
      </c>
      <c r="D309" s="6">
        <f t="shared" si="47"/>
        <v>80.600000000000165</v>
      </c>
      <c r="E309" s="18">
        <f t="shared" si="41"/>
        <v>30.600000000000165</v>
      </c>
      <c r="F309" s="2">
        <f t="shared" si="48"/>
        <v>-6.9478908188587513E-2</v>
      </c>
      <c r="G309" s="3">
        <f t="shared" si="42"/>
        <v>0.31017369727047084</v>
      </c>
      <c r="H309" s="3">
        <f t="shared" si="43"/>
        <v>6.9478908188587513E-2</v>
      </c>
      <c r="I309" s="3">
        <f t="shared" si="44"/>
        <v>3.4739456852230156E-2</v>
      </c>
      <c r="J309" s="3">
        <f t="shared" si="50"/>
        <v>0.10421836504081766</v>
      </c>
      <c r="K309" s="3">
        <f t="shared" si="45"/>
        <v>-4.031818433447576E-6</v>
      </c>
      <c r="L309" s="4">
        <f t="shared" si="49"/>
        <v>0.98205574425043785</v>
      </c>
      <c r="M309" s="4">
        <v>0.98205574425043785</v>
      </c>
    </row>
    <row r="310" spans="3:13">
      <c r="C310" s="6">
        <f t="shared" si="46"/>
        <v>30.700000000000166</v>
      </c>
      <c r="D310" s="6">
        <f t="shared" si="47"/>
        <v>80.700000000000159</v>
      </c>
      <c r="E310" s="18">
        <f t="shared" si="41"/>
        <v>30.700000000000166</v>
      </c>
      <c r="F310" s="2">
        <f t="shared" si="48"/>
        <v>-7.0631970260224969E-2</v>
      </c>
      <c r="G310" s="3">
        <f t="shared" si="42"/>
        <v>0.30978934324659169</v>
      </c>
      <c r="H310" s="3">
        <f t="shared" si="43"/>
        <v>7.0631970260224969E-2</v>
      </c>
      <c r="I310" s="3">
        <f t="shared" si="44"/>
        <v>3.5315987844537336E-2</v>
      </c>
      <c r="J310" s="3">
        <f t="shared" si="50"/>
        <v>0.1059479581047623</v>
      </c>
      <c r="K310" s="3">
        <f t="shared" si="45"/>
        <v>-4.1038159156181475E-6</v>
      </c>
      <c r="L310" s="4">
        <f t="shared" si="49"/>
        <v>0.97490740886710481</v>
      </c>
      <c r="M310" s="4">
        <v>0.97490740886710481</v>
      </c>
    </row>
    <row r="311" spans="3:13">
      <c r="C311" s="6">
        <f t="shared" si="46"/>
        <v>30.800000000000168</v>
      </c>
      <c r="D311" s="6">
        <f t="shared" si="47"/>
        <v>80.800000000000168</v>
      </c>
      <c r="E311" s="18">
        <f t="shared" si="41"/>
        <v>30.800000000000168</v>
      </c>
      <c r="F311" s="2">
        <f t="shared" si="48"/>
        <v>-7.1782178217823706E-2</v>
      </c>
      <c r="G311" s="3">
        <f t="shared" si="42"/>
        <v>0.30940594059405874</v>
      </c>
      <c r="H311" s="3">
        <f t="shared" si="43"/>
        <v>7.1782178217823706E-2</v>
      </c>
      <c r="I311" s="3">
        <f t="shared" si="44"/>
        <v>3.5891091781325553E-2</v>
      </c>
      <c r="J311" s="3">
        <f t="shared" si="50"/>
        <v>0.10767326999914925</v>
      </c>
      <c r="K311" s="3">
        <f t="shared" si="45"/>
        <v>-4.1758134256275614E-6</v>
      </c>
      <c r="L311" s="4">
        <f t="shared" si="49"/>
        <v>0.96789209737691551</v>
      </c>
      <c r="M311" s="4">
        <v>0.96789209737691551</v>
      </c>
    </row>
    <row r="312" spans="3:13">
      <c r="C312" s="6">
        <f t="shared" si="46"/>
        <v>30.900000000000169</v>
      </c>
      <c r="D312" s="6">
        <f t="shared" si="47"/>
        <v>80.900000000000176</v>
      </c>
      <c r="E312" s="18">
        <f t="shared" si="41"/>
        <v>30.900000000000169</v>
      </c>
      <c r="F312" s="2">
        <f t="shared" si="48"/>
        <v>-7.292954264524297E-2</v>
      </c>
      <c r="G312" s="3">
        <f t="shared" si="42"/>
        <v>0.30902348578491901</v>
      </c>
      <c r="H312" s="3">
        <f t="shared" si="43"/>
        <v>7.292954264524297E-2</v>
      </c>
      <c r="I312" s="3">
        <f t="shared" si="44"/>
        <v>3.6464773954448138E-2</v>
      </c>
      <c r="J312" s="3">
        <f t="shared" si="50"/>
        <v>0.10939431659969111</v>
      </c>
      <c r="K312" s="3">
        <f t="shared" si="45"/>
        <v>-4.2478109635590844E-6</v>
      </c>
      <c r="L312" s="4">
        <f t="shared" si="49"/>
        <v>0.96100524046610636</v>
      </c>
      <c r="M312" s="4">
        <v>0.96100524046610636</v>
      </c>
    </row>
    <row r="313" spans="3:13">
      <c r="C313" s="6">
        <f t="shared" si="46"/>
        <v>31.000000000000171</v>
      </c>
      <c r="D313" s="6">
        <f t="shared" si="47"/>
        <v>81.000000000000171</v>
      </c>
      <c r="E313" s="18">
        <f t="shared" si="41"/>
        <v>31.000000000000171</v>
      </c>
      <c r="F313" s="2">
        <f t="shared" si="48"/>
        <v>-7.4074074074076027E-2</v>
      </c>
      <c r="G313" s="3">
        <f t="shared" si="42"/>
        <v>0.30864197530864135</v>
      </c>
      <c r="H313" s="3">
        <f t="shared" si="43"/>
        <v>7.4074074074076027E-2</v>
      </c>
      <c r="I313" s="3">
        <f t="shared" si="44"/>
        <v>3.7037039629630515E-2</v>
      </c>
      <c r="J313" s="3">
        <f t="shared" si="50"/>
        <v>0.11111111370370655</v>
      </c>
      <c r="K313" s="3">
        <f t="shared" si="45"/>
        <v>-4.3198085295792499E-6</v>
      </c>
      <c r="L313" s="4">
        <f t="shared" si="49"/>
        <v>0.95424249930577598</v>
      </c>
      <c r="M313" s="4">
        <v>0.95424249930577598</v>
      </c>
    </row>
    <row r="314" spans="3:13">
      <c r="C314" s="6">
        <f t="shared" si="46"/>
        <v>31.100000000000172</v>
      </c>
      <c r="D314" s="6">
        <f t="shared" si="47"/>
        <v>81.100000000000165</v>
      </c>
      <c r="E314" s="18">
        <f t="shared" si="41"/>
        <v>31.100000000000172</v>
      </c>
      <c r="F314" s="2">
        <f t="shared" si="48"/>
        <v>-7.5215782983972371E-2</v>
      </c>
      <c r="G314" s="3">
        <f t="shared" si="42"/>
        <v>0.30826140567200921</v>
      </c>
      <c r="H314" s="3">
        <f t="shared" si="43"/>
        <v>7.5215782983972371E-2</v>
      </c>
      <c r="I314" s="3">
        <f t="shared" si="44"/>
        <v>3.760789404663091E-2</v>
      </c>
      <c r="J314" s="3">
        <f t="shared" si="50"/>
        <v>0.11282367703060328</v>
      </c>
      <c r="K314" s="3">
        <f t="shared" si="45"/>
        <v>-4.3918061237990802E-6</v>
      </c>
      <c r="L314" s="4">
        <f t="shared" si="49"/>
        <v>0.94759975031105026</v>
      </c>
      <c r="M314" s="4">
        <v>0.94759975031105026</v>
      </c>
    </row>
    <row r="315" spans="3:13">
      <c r="C315" s="6">
        <f t="shared" si="46"/>
        <v>31.200000000000173</v>
      </c>
      <c r="D315" s="6">
        <f t="shared" si="47"/>
        <v>81.200000000000173</v>
      </c>
      <c r="E315" s="18">
        <f t="shared" si="41"/>
        <v>31.200000000000173</v>
      </c>
      <c r="F315" s="2">
        <f t="shared" si="48"/>
        <v>-7.635467980295764E-2</v>
      </c>
      <c r="G315" s="3">
        <f t="shared" si="42"/>
        <v>0.30788177339901412</v>
      </c>
      <c r="H315" s="3">
        <f t="shared" si="43"/>
        <v>7.635467980295764E-2</v>
      </c>
      <c r="I315" s="3">
        <f t="shared" si="44"/>
        <v>3.8177342419399886E-2</v>
      </c>
      <c r="J315" s="3">
        <f t="shared" si="50"/>
        <v>0.11453202222235753</v>
      </c>
      <c r="K315" s="3">
        <f t="shared" si="45"/>
        <v>-4.4638037463573532E-6</v>
      </c>
      <c r="L315" s="4">
        <f t="shared" si="49"/>
        <v>0.94107307113951277</v>
      </c>
      <c r="M315" s="4">
        <v>0.94107307113951277</v>
      </c>
    </row>
    <row r="316" spans="3:13">
      <c r="C316" s="6">
        <f t="shared" si="46"/>
        <v>31.300000000000175</v>
      </c>
      <c r="D316" s="6">
        <f t="shared" si="47"/>
        <v>81.300000000000182</v>
      </c>
      <c r="E316" s="18">
        <f t="shared" si="41"/>
        <v>31.300000000000175</v>
      </c>
      <c r="F316" s="2">
        <f t="shared" si="48"/>
        <v>-7.7490774907751053E-2</v>
      </c>
      <c r="G316" s="3">
        <f t="shared" si="42"/>
        <v>0.30750307503074964</v>
      </c>
      <c r="H316" s="3">
        <f t="shared" si="43"/>
        <v>7.7490774907751053E-2</v>
      </c>
      <c r="I316" s="3">
        <f t="shared" si="44"/>
        <v>3.8745389936238765E-2</v>
      </c>
      <c r="J316" s="3">
        <f t="shared" si="50"/>
        <v>0.11623616484398983</v>
      </c>
      <c r="K316" s="3">
        <f t="shared" si="45"/>
        <v>-4.5358013973373357E-6</v>
      </c>
      <c r="L316" s="4">
        <f t="shared" si="49"/>
        <v>0.93465872780991255</v>
      </c>
      <c r="M316" s="4">
        <v>0.93465872780991255</v>
      </c>
    </row>
    <row r="317" spans="3:13">
      <c r="C317" s="6">
        <f t="shared" si="46"/>
        <v>31.400000000000176</v>
      </c>
      <c r="D317" s="6">
        <f t="shared" si="47"/>
        <v>81.400000000000176</v>
      </c>
      <c r="E317" s="18">
        <f t="shared" si="41"/>
        <v>31.400000000000176</v>
      </c>
      <c r="F317" s="2">
        <f t="shared" si="48"/>
        <v>-7.8624078624080621E-2</v>
      </c>
      <c r="G317" s="3">
        <f t="shared" si="42"/>
        <v>0.30712530712530645</v>
      </c>
      <c r="H317" s="3">
        <f t="shared" si="43"/>
        <v>7.8624078624080621E-2</v>
      </c>
      <c r="I317" s="3">
        <f t="shared" si="44"/>
        <v>3.9312041759956902E-2</v>
      </c>
      <c r="J317" s="3">
        <f t="shared" si="50"/>
        <v>0.11793612038403753</v>
      </c>
      <c r="K317" s="3">
        <f t="shared" si="45"/>
        <v>-4.607799076905561E-6</v>
      </c>
      <c r="L317" s="4">
        <f t="shared" si="49"/>
        <v>0.92835316283527847</v>
      </c>
      <c r="M317" s="4">
        <v>0.92835316283527847</v>
      </c>
    </row>
    <row r="318" spans="3:13">
      <c r="C318" s="6">
        <f t="shared" si="46"/>
        <v>31.500000000000178</v>
      </c>
      <c r="D318" s="6">
        <f t="shared" si="47"/>
        <v>81.500000000000171</v>
      </c>
      <c r="E318" s="18">
        <f t="shared" si="41"/>
        <v>31.500000000000178</v>
      </c>
      <c r="F318" s="2">
        <f t="shared" si="48"/>
        <v>-7.9754601226995875E-2</v>
      </c>
      <c r="G318" s="3">
        <f t="shared" si="42"/>
        <v>0.30674846625766805</v>
      </c>
      <c r="H318" s="3">
        <f t="shared" si="43"/>
        <v>7.9754601226995875E-2</v>
      </c>
      <c r="I318" s="3">
        <f t="shared" si="44"/>
        <v>3.9877303028027784E-2</v>
      </c>
      <c r="J318" s="3">
        <f t="shared" si="50"/>
        <v>0.11963190425502365</v>
      </c>
      <c r="K318" s="3">
        <f t="shared" si="45"/>
        <v>-4.679796785145296E-6</v>
      </c>
      <c r="L318" s="4">
        <f t="shared" si="49"/>
        <v>0.9221529842760664</v>
      </c>
      <c r="M318" s="4">
        <v>0.9221529842760664</v>
      </c>
    </row>
    <row r="319" spans="3:13">
      <c r="C319" s="6">
        <f t="shared" si="46"/>
        <v>31.600000000000179</v>
      </c>
      <c r="D319" s="6">
        <f t="shared" si="47"/>
        <v>81.600000000000179</v>
      </c>
      <c r="E319" s="18">
        <f t="shared" si="41"/>
        <v>31.600000000000179</v>
      </c>
      <c r="F319" s="2">
        <f t="shared" si="48"/>
        <v>-8.0882352941178487E-2</v>
      </c>
      <c r="G319" s="3">
        <f t="shared" si="42"/>
        <v>0.30637254901960714</v>
      </c>
      <c r="H319" s="3">
        <f t="shared" si="43"/>
        <v>8.0882352941178487E-2</v>
      </c>
      <c r="I319" s="3">
        <f t="shared" si="44"/>
        <v>4.0441178852744057E-2</v>
      </c>
      <c r="J319" s="3">
        <f t="shared" si="50"/>
        <v>0.12132353179392255</v>
      </c>
      <c r="K319" s="3">
        <f t="shared" si="45"/>
        <v>-4.751794522223074E-6</v>
      </c>
      <c r="L319" s="4">
        <f t="shared" si="49"/>
        <v>0.91605495562904526</v>
      </c>
      <c r="M319" s="4">
        <v>0.91605495562904526</v>
      </c>
    </row>
    <row r="320" spans="3:13">
      <c r="C320" s="6">
        <f t="shared" si="46"/>
        <v>31.70000000000018</v>
      </c>
      <c r="D320" s="6">
        <f t="shared" si="47"/>
        <v>81.700000000000188</v>
      </c>
      <c r="E320" s="18">
        <f t="shared" si="41"/>
        <v>31.70000000000018</v>
      </c>
      <c r="F320" s="2">
        <f t="shared" si="48"/>
        <v>-8.2007343941250491E-2</v>
      </c>
      <c r="G320" s="3">
        <f t="shared" si="42"/>
        <v>0.30599755201958312</v>
      </c>
      <c r="H320" s="3">
        <f t="shared" si="43"/>
        <v>8.2007343941250491E-2</v>
      </c>
      <c r="I320" s="3">
        <f t="shared" si="44"/>
        <v>4.1003674321371447E-2</v>
      </c>
      <c r="J320" s="3">
        <f t="shared" si="50"/>
        <v>0.12301101826262194</v>
      </c>
      <c r="K320" s="3">
        <f t="shared" si="45"/>
        <v>-4.8237922882499173E-6</v>
      </c>
      <c r="L320" s="4">
        <f t="shared" si="49"/>
        <v>0.91005598647650954</v>
      </c>
      <c r="M320" s="4">
        <v>0.91005598647650954</v>
      </c>
    </row>
    <row r="321" spans="3:13">
      <c r="C321" s="6">
        <f t="shared" si="46"/>
        <v>31.800000000000182</v>
      </c>
      <c r="D321" s="6">
        <f t="shared" si="47"/>
        <v>81.800000000000182</v>
      </c>
      <c r="E321" s="18">
        <f t="shared" si="41"/>
        <v>31.800000000000182</v>
      </c>
      <c r="F321" s="2">
        <f t="shared" si="48"/>
        <v>-8.3129584352080274E-2</v>
      </c>
      <c r="G321" s="3">
        <f t="shared" si="42"/>
        <v>0.30562347188263989</v>
      </c>
      <c r="H321" s="3">
        <f t="shared" si="43"/>
        <v>8.3129584352080274E-2</v>
      </c>
      <c r="I321" s="3">
        <f t="shared" si="44"/>
        <v>4.1564794496301516E-2</v>
      </c>
      <c r="J321" s="3">
        <f t="shared" si="50"/>
        <v>0.12469437884838179</v>
      </c>
      <c r="K321" s="3">
        <f t="shared" si="45"/>
        <v>-4.8957900833368484E-6</v>
      </c>
      <c r="L321" s="4">
        <f t="shared" si="49"/>
        <v>0.90415312382822277</v>
      </c>
      <c r="M321" s="4">
        <v>0.90415312382822277</v>
      </c>
    </row>
    <row r="322" spans="3:13">
      <c r="C322" s="6">
        <f t="shared" si="46"/>
        <v>31.900000000000183</v>
      </c>
      <c r="D322" s="6">
        <f t="shared" si="47"/>
        <v>81.900000000000176</v>
      </c>
      <c r="E322" s="18">
        <f t="shared" si="41"/>
        <v>31.900000000000183</v>
      </c>
      <c r="F322" s="2">
        <f t="shared" si="48"/>
        <v>-8.4249084249086309E-2</v>
      </c>
      <c r="G322" s="3">
        <f t="shared" si="42"/>
        <v>0.30525030525030461</v>
      </c>
      <c r="H322" s="3">
        <f t="shared" si="43"/>
        <v>8.4249084249086309E-2</v>
      </c>
      <c r="I322" s="3">
        <f t="shared" si="44"/>
        <v>4.2124544415203323E-2</v>
      </c>
      <c r="J322" s="3">
        <f t="shared" si="50"/>
        <v>0.12637362866428964</v>
      </c>
      <c r="K322" s="3">
        <f t="shared" si="45"/>
        <v>-4.967787907622645E-6</v>
      </c>
      <c r="L322" s="4">
        <f t="shared" si="49"/>
        <v>0.89834354409540895</v>
      </c>
      <c r="M322" s="4">
        <v>0.89834354409540895</v>
      </c>
    </row>
    <row r="323" spans="3:13">
      <c r="C323" s="6">
        <f t="shared" si="46"/>
        <v>32.000000000000185</v>
      </c>
      <c r="D323" s="6">
        <f t="shared" si="47"/>
        <v>82.000000000000185</v>
      </c>
      <c r="E323" s="18">
        <f t="shared" ref="E323:E386" si="51">$A$10*$C323</f>
        <v>32.000000000000185</v>
      </c>
      <c r="F323" s="2">
        <f t="shared" si="48"/>
        <v>-8.5365853658538646E-2</v>
      </c>
      <c r="G323" s="3">
        <f t="shared" ref="G323:G386" si="52">IF(($A$4*$A$6-$E323)&gt;0,($E323+$A$14*$A$4)/$D323,($A$14*$A$4+$A$6*$A$4)/$D323)</f>
        <v>0.30487804878048713</v>
      </c>
      <c r="H323" s="3">
        <f t="shared" ref="H323:H386" si="53">($E323-$A$4*$A$6)/$D323</f>
        <v>8.5365853658538646E-2</v>
      </c>
      <c r="I323" s="3">
        <f t="shared" ref="I323:I386" si="54">0.5*(SQRT(($A$16+$H323)^2+4*$A$16*$G323))</f>
        <v>4.2682929091174028E-2</v>
      </c>
      <c r="J323" s="3">
        <f t="shared" si="50"/>
        <v>0.12804878274971268</v>
      </c>
      <c r="K323" s="3">
        <f t="shared" ref="K323:K386" si="55">0.5*(SQRT(($A$8+$G323)^2+4*$A$8*$F323)-($A$8+$G323))</f>
        <v>-5.0397857612183294E-6</v>
      </c>
      <c r="L323" s="4">
        <f t="shared" si="49"/>
        <v>0.89262454564221727</v>
      </c>
      <c r="M323" s="4">
        <v>0.89262454564221727</v>
      </c>
    </row>
    <row r="324" spans="3:13">
      <c r="C324" s="6">
        <f t="shared" ref="C324:C387" si="56">C323+$A$18</f>
        <v>32.100000000000186</v>
      </c>
      <c r="D324" s="6">
        <f t="shared" ref="D324:D387" si="57">$A$4+$C324</f>
        <v>82.100000000000193</v>
      </c>
      <c r="E324" s="18">
        <f t="shared" si="51"/>
        <v>32.100000000000186</v>
      </c>
      <c r="F324" s="2">
        <f t="shared" ref="F324:F387" si="58">($A$4*$A$6-$E324)/$D324</f>
        <v>-8.647990255785834E-2</v>
      </c>
      <c r="G324" s="3">
        <f t="shared" si="52"/>
        <v>0.30450669914738054</v>
      </c>
      <c r="H324" s="3">
        <f t="shared" si="53"/>
        <v>8.647990255785834E-2</v>
      </c>
      <c r="I324" s="3">
        <f t="shared" si="54"/>
        <v>4.3239953512888424E-2</v>
      </c>
      <c r="J324" s="3">
        <f t="shared" si="50"/>
        <v>0.12971985607074676</v>
      </c>
      <c r="K324" s="3">
        <f t="shared" si="55"/>
        <v>-5.1117836442626796E-6</v>
      </c>
      <c r="L324" s="4">
        <f t="shared" ref="L324:L387" si="59">IF($J324&gt;0,-LOG($J324),14+LOG($K324))</f>
        <v>0.88699354186550905</v>
      </c>
      <c r="M324" s="4">
        <v>0.88699354186550905</v>
      </c>
    </row>
    <row r="325" spans="3:13">
      <c r="C325" s="6">
        <f t="shared" si="56"/>
        <v>32.200000000000188</v>
      </c>
      <c r="D325" s="6">
        <f t="shared" si="57"/>
        <v>82.200000000000188</v>
      </c>
      <c r="E325" s="18">
        <f t="shared" si="51"/>
        <v>32.200000000000188</v>
      </c>
      <c r="F325" s="2">
        <f t="shared" si="58"/>
        <v>-8.7591240875914494E-2</v>
      </c>
      <c r="G325" s="3">
        <f t="shared" si="52"/>
        <v>0.30413625304136183</v>
      </c>
      <c r="H325" s="3">
        <f t="shared" si="53"/>
        <v>8.7591240875914494E-2</v>
      </c>
      <c r="I325" s="3">
        <f t="shared" si="54"/>
        <v>4.3795622644747317E-2</v>
      </c>
      <c r="J325" s="3">
        <f t="shared" si="50"/>
        <v>0.13138686352066181</v>
      </c>
      <c r="K325" s="3">
        <f t="shared" si="55"/>
        <v>-5.1837815568667178E-6</v>
      </c>
      <c r="L325" s="4">
        <f t="shared" si="59"/>
        <v>0.88144805475862631</v>
      </c>
      <c r="M325" s="4">
        <v>0.88144805475862631</v>
      </c>
    </row>
    <row r="326" spans="3:13">
      <c r="C326" s="6">
        <f t="shared" si="56"/>
        <v>32.300000000000189</v>
      </c>
      <c r="D326" s="6">
        <f t="shared" si="57"/>
        <v>82.300000000000182</v>
      </c>
      <c r="E326" s="18">
        <f t="shared" si="51"/>
        <v>32.300000000000189</v>
      </c>
      <c r="F326" s="2">
        <f t="shared" si="58"/>
        <v>-8.8699878493319229E-2</v>
      </c>
      <c r="G326" s="3">
        <f t="shared" si="52"/>
        <v>0.30376670716889359</v>
      </c>
      <c r="H326" s="3">
        <f t="shared" si="53"/>
        <v>8.8699878493319229E-2</v>
      </c>
      <c r="I326" s="3">
        <f t="shared" si="54"/>
        <v>4.4349941427024864E-2</v>
      </c>
      <c r="J326" s="3">
        <f t="shared" si="50"/>
        <v>0.13304981992034409</v>
      </c>
      <c r="K326" s="3">
        <f t="shared" si="55"/>
        <v>-5.2557794991692219E-6</v>
      </c>
      <c r="L326" s="4">
        <f t="shared" si="59"/>
        <v>0.87598570891908456</v>
      </c>
      <c r="M326" s="4">
        <v>0.87598570891908456</v>
      </c>
    </row>
    <row r="327" spans="3:13">
      <c r="C327" s="6">
        <f t="shared" si="56"/>
        <v>32.40000000000019</v>
      </c>
      <c r="D327" s="6">
        <f t="shared" si="57"/>
        <v>82.40000000000019</v>
      </c>
      <c r="E327" s="18">
        <f t="shared" si="51"/>
        <v>32.40000000000019</v>
      </c>
      <c r="F327" s="2">
        <f t="shared" si="58"/>
        <v>-8.9805825242720544E-2</v>
      </c>
      <c r="G327" s="3">
        <f t="shared" si="52"/>
        <v>0.30339805825242649</v>
      </c>
      <c r="H327" s="3">
        <f t="shared" si="53"/>
        <v>8.9805825242720544E-2</v>
      </c>
      <c r="I327" s="3">
        <f t="shared" si="54"/>
        <v>4.4902914776014879E-2</v>
      </c>
      <c r="J327" s="3">
        <f t="shared" si="50"/>
        <v>0.13470874001873542</v>
      </c>
      <c r="K327" s="3">
        <f t="shared" si="55"/>
        <v>-5.3277774712812143E-6</v>
      </c>
      <c r="L327" s="4">
        <f t="shared" si="59"/>
        <v>0.8706042259639456</v>
      </c>
      <c r="M327" s="4">
        <v>0.8706042259639456</v>
      </c>
    </row>
    <row r="328" spans="3:13">
      <c r="C328" s="6">
        <f t="shared" si="56"/>
        <v>32.500000000000192</v>
      </c>
      <c r="D328" s="6">
        <f t="shared" si="57"/>
        <v>82.500000000000199</v>
      </c>
      <c r="E328" s="18">
        <f t="shared" si="51"/>
        <v>32.500000000000192</v>
      </c>
      <c r="F328" s="2">
        <f t="shared" si="58"/>
        <v>-9.0909090909093021E-2</v>
      </c>
      <c r="G328" s="3">
        <f t="shared" si="52"/>
        <v>0.30303030303030232</v>
      </c>
      <c r="H328" s="3">
        <f t="shared" si="53"/>
        <v>9.0909090909093021E-2</v>
      </c>
      <c r="I328" s="3">
        <f t="shared" si="54"/>
        <v>4.5454547584176094E-2</v>
      </c>
      <c r="J328" s="3">
        <f t="shared" si="50"/>
        <v>0.1363636384932691</v>
      </c>
      <c r="K328" s="3">
        <f t="shared" si="55"/>
        <v>-5.3997754733414727E-6</v>
      </c>
      <c r="L328" s="4">
        <f t="shared" si="59"/>
        <v>0.86530141932003368</v>
      </c>
      <c r="M328" s="4">
        <v>0.86530141932003368</v>
      </c>
    </row>
    <row r="329" spans="3:13">
      <c r="C329" s="6">
        <f t="shared" si="56"/>
        <v>32.600000000000193</v>
      </c>
      <c r="D329" s="6">
        <f t="shared" si="57"/>
        <v>82.600000000000193</v>
      </c>
      <c r="E329" s="18">
        <f t="shared" si="51"/>
        <v>32.600000000000193</v>
      </c>
      <c r="F329" s="2">
        <f t="shared" si="58"/>
        <v>-9.2009685230026339E-2</v>
      </c>
      <c r="G329" s="3">
        <f t="shared" si="52"/>
        <v>0.30266343825665787</v>
      </c>
      <c r="H329" s="3">
        <f t="shared" si="53"/>
        <v>9.2009685230026339E-2</v>
      </c>
      <c r="I329" s="3">
        <f t="shared" si="54"/>
        <v>4.6004844720276286E-2</v>
      </c>
      <c r="J329" s="3">
        <f t="shared" si="50"/>
        <v>0.13801452995030261</v>
      </c>
      <c r="K329" s="3">
        <f t="shared" si="55"/>
        <v>-5.4717735054610195E-6</v>
      </c>
      <c r="L329" s="4">
        <f t="shared" si="59"/>
        <v>0.86007518935920468</v>
      </c>
      <c r="M329" s="4">
        <v>0.86007518935920468</v>
      </c>
    </row>
    <row r="330" spans="3:13">
      <c r="C330" s="6">
        <f t="shared" si="56"/>
        <v>32.700000000000195</v>
      </c>
      <c r="D330" s="6">
        <f t="shared" si="57"/>
        <v>82.700000000000188</v>
      </c>
      <c r="E330" s="18">
        <f t="shared" si="51"/>
        <v>32.700000000000195</v>
      </c>
      <c r="F330" s="2">
        <f t="shared" si="58"/>
        <v>-9.310761789601181E-2</v>
      </c>
      <c r="G330" s="3">
        <f t="shared" si="52"/>
        <v>0.3022974607013294</v>
      </c>
      <c r="H330" s="3">
        <f t="shared" si="53"/>
        <v>9.310761789601181E-2</v>
      </c>
      <c r="I330" s="3">
        <f t="shared" si="54"/>
        <v>4.6553811029535437E-2</v>
      </c>
      <c r="J330" s="3">
        <f t="shared" si="50"/>
        <v>0.13966142892554725</v>
      </c>
      <c r="K330" s="3">
        <f t="shared" si="55"/>
        <v>-5.5437715677786326E-6</v>
      </c>
      <c r="L330" s="4">
        <f t="shared" si="59"/>
        <v>0.85492351885160012</v>
      </c>
      <c r="M330" s="4">
        <v>0.85492351885160012</v>
      </c>
    </row>
    <row r="331" spans="3:13">
      <c r="C331" s="6">
        <f t="shared" si="56"/>
        <v>32.800000000000196</v>
      </c>
      <c r="D331" s="6">
        <f t="shared" si="57"/>
        <v>82.800000000000196</v>
      </c>
      <c r="E331" s="18">
        <f t="shared" si="51"/>
        <v>32.800000000000196</v>
      </c>
      <c r="F331" s="2">
        <f t="shared" si="58"/>
        <v>-9.4202898550726777E-2</v>
      </c>
      <c r="G331" s="3">
        <f t="shared" si="52"/>
        <v>0.30193236714975774</v>
      </c>
      <c r="H331" s="3">
        <f t="shared" si="53"/>
        <v>9.4202898550726777E-2</v>
      </c>
      <c r="I331" s="3">
        <f t="shared" si="54"/>
        <v>4.7101451333767905E-2</v>
      </c>
      <c r="J331" s="3">
        <f t="shared" si="50"/>
        <v>0.1413043498844947</v>
      </c>
      <c r="K331" s="3">
        <f t="shared" si="55"/>
        <v>-5.6157696603775786E-6</v>
      </c>
      <c r="L331" s="4">
        <f t="shared" si="59"/>
        <v>0.84984446871226693</v>
      </c>
      <c r="M331" s="4">
        <v>0.84984446871226693</v>
      </c>
    </row>
    <row r="332" spans="3:13">
      <c r="C332" s="6">
        <f t="shared" si="56"/>
        <v>32.900000000000198</v>
      </c>
      <c r="D332" s="6">
        <f t="shared" si="57"/>
        <v>82.900000000000205</v>
      </c>
      <c r="E332" s="18">
        <f t="shared" si="51"/>
        <v>32.900000000000198</v>
      </c>
      <c r="F332" s="2">
        <f t="shared" si="58"/>
        <v>-9.5295536791316984E-2</v>
      </c>
      <c r="G332" s="3">
        <f t="shared" si="52"/>
        <v>0.30156815440289431</v>
      </c>
      <c r="H332" s="3">
        <f t="shared" si="53"/>
        <v>9.5295536791316984E-2</v>
      </c>
      <c r="I332" s="3">
        <f t="shared" si="54"/>
        <v>4.7647770431523427E-2</v>
      </c>
      <c r="J332" s="3">
        <f t="shared" si="50"/>
        <v>0.1429433072228404</v>
      </c>
      <c r="K332" s="3">
        <f t="shared" si="55"/>
        <v>-5.6877677834521467E-6</v>
      </c>
      <c r="L332" s="4">
        <f t="shared" si="59"/>
        <v>0.84483617401871747</v>
      </c>
      <c r="M332" s="4">
        <v>0.84483617401871747</v>
      </c>
    </row>
    <row r="333" spans="3:13">
      <c r="C333" s="6">
        <f t="shared" si="56"/>
        <v>33.000000000000199</v>
      </c>
      <c r="D333" s="6">
        <f t="shared" si="57"/>
        <v>83.000000000000199</v>
      </c>
      <c r="E333" s="18">
        <f t="shared" si="51"/>
        <v>33.000000000000199</v>
      </c>
      <c r="F333" s="2">
        <f t="shared" si="58"/>
        <v>-9.6385542168676869E-2</v>
      </c>
      <c r="G333" s="3">
        <f t="shared" si="52"/>
        <v>0.30120481927710774</v>
      </c>
      <c r="H333" s="3">
        <f t="shared" si="53"/>
        <v>9.6385542168676869E-2</v>
      </c>
      <c r="I333" s="3">
        <f t="shared" si="54"/>
        <v>4.8192773098227282E-2</v>
      </c>
      <c r="J333" s="3">
        <f t="shared" si="50"/>
        <v>0.14457831526690415</v>
      </c>
      <c r="K333" s="3">
        <f t="shared" si="55"/>
        <v>-5.7597659370856036E-6</v>
      </c>
      <c r="L333" s="4">
        <f t="shared" si="59"/>
        <v>0.83989684027897871</v>
      </c>
      <c r="M333" s="4">
        <v>0.83989684027897871</v>
      </c>
    </row>
    <row r="334" spans="3:13">
      <c r="C334" s="6">
        <f t="shared" si="56"/>
        <v>33.1000000000002</v>
      </c>
      <c r="D334" s="6">
        <f t="shared" si="57"/>
        <v>83.100000000000193</v>
      </c>
      <c r="E334" s="18">
        <f t="shared" si="51"/>
        <v>33.1000000000002</v>
      </c>
      <c r="F334" s="2">
        <f t="shared" si="58"/>
        <v>-9.7472924187727822E-2</v>
      </c>
      <c r="G334" s="3">
        <f t="shared" si="52"/>
        <v>0.30084235860409075</v>
      </c>
      <c r="H334" s="3">
        <f t="shared" si="53"/>
        <v>9.7472924187727822E-2</v>
      </c>
      <c r="I334" s="3">
        <f t="shared" si="54"/>
        <v>4.8736464086319292E-2</v>
      </c>
      <c r="J334" s="3">
        <f t="shared" si="50"/>
        <v>0.14620938827404711</v>
      </c>
      <c r="K334" s="3">
        <f t="shared" si="55"/>
        <v>-5.8317641213889715E-6</v>
      </c>
      <c r="L334" s="4">
        <f t="shared" si="59"/>
        <v>0.83502473993146098</v>
      </c>
      <c r="M334" s="4">
        <v>0.83502473993146098</v>
      </c>
    </row>
    <row r="335" spans="3:13">
      <c r="C335" s="6">
        <f t="shared" si="56"/>
        <v>33.200000000000202</v>
      </c>
      <c r="D335" s="6">
        <f t="shared" si="57"/>
        <v>83.200000000000202</v>
      </c>
      <c r="E335" s="18">
        <f t="shared" si="51"/>
        <v>33.200000000000202</v>
      </c>
      <c r="F335" s="2">
        <f t="shared" si="58"/>
        <v>-9.8557692307694497E-2</v>
      </c>
      <c r="G335" s="3">
        <f t="shared" si="52"/>
        <v>0.3004807692307685</v>
      </c>
      <c r="H335" s="3">
        <f t="shared" si="53"/>
        <v>9.8557692307694497E-2</v>
      </c>
      <c r="I335" s="3">
        <f t="shared" si="54"/>
        <v>4.9278848125391926E-2</v>
      </c>
      <c r="J335" s="3">
        <f t="shared" si="50"/>
        <v>0.14783654043308642</v>
      </c>
      <c r="K335" s="3">
        <f t="shared" si="55"/>
        <v>-5.9037623365010283E-6</v>
      </c>
      <c r="L335" s="4">
        <f t="shared" si="59"/>
        <v>0.83021820905957522</v>
      </c>
      <c r="M335" s="4">
        <v>0.83021820905957522</v>
      </c>
    </row>
    <row r="336" spans="3:13">
      <c r="C336" s="6">
        <f t="shared" si="56"/>
        <v>33.300000000000203</v>
      </c>
      <c r="D336" s="6">
        <f t="shared" si="57"/>
        <v>83.30000000000021</v>
      </c>
      <c r="E336" s="18">
        <f t="shared" si="51"/>
        <v>33.300000000000203</v>
      </c>
      <c r="F336" s="2">
        <f t="shared" si="58"/>
        <v>-9.9639855942379132E-2</v>
      </c>
      <c r="G336" s="3">
        <f t="shared" si="52"/>
        <v>0.30012004801920694</v>
      </c>
      <c r="H336" s="3">
        <f t="shared" si="53"/>
        <v>9.9639855942379132E-2</v>
      </c>
      <c r="I336" s="3">
        <f t="shared" si="54"/>
        <v>4.9819929922327415E-2</v>
      </c>
      <c r="J336" s="3">
        <f t="shared" si="50"/>
        <v>0.14945978586470654</v>
      </c>
      <c r="K336" s="3">
        <f t="shared" si="55"/>
        <v>-5.975760582560552E-6</v>
      </c>
      <c r="L336" s="4">
        <f t="shared" si="59"/>
        <v>0.82547564430548181</v>
      </c>
      <c r="M336" s="4">
        <v>0.82547564430548181</v>
      </c>
    </row>
    <row r="337" spans="3:13">
      <c r="C337" s="6">
        <f t="shared" si="56"/>
        <v>33.400000000000205</v>
      </c>
      <c r="D337" s="6">
        <f t="shared" si="57"/>
        <v>83.400000000000205</v>
      </c>
      <c r="E337" s="18">
        <f t="shared" si="51"/>
        <v>33.400000000000205</v>
      </c>
      <c r="F337" s="2">
        <f t="shared" si="58"/>
        <v>-0.10071942446043386</v>
      </c>
      <c r="G337" s="3">
        <f t="shared" si="52"/>
        <v>0.29976019184652203</v>
      </c>
      <c r="H337" s="3">
        <f t="shared" si="53"/>
        <v>0.10071942446043386</v>
      </c>
      <c r="I337" s="3">
        <f t="shared" si="54"/>
        <v>5.0359714161433825E-2</v>
      </c>
      <c r="J337" s="3">
        <f t="shared" si="50"/>
        <v>0.15107913862186767</v>
      </c>
      <c r="K337" s="3">
        <f t="shared" si="55"/>
        <v>-6.0477588596785647E-6</v>
      </c>
      <c r="L337" s="4">
        <f t="shared" si="59"/>
        <v>0.82079549996865964</v>
      </c>
      <c r="M337" s="4">
        <v>0.82079549996865964</v>
      </c>
    </row>
    <row r="338" spans="3:13">
      <c r="C338" s="6">
        <f t="shared" si="56"/>
        <v>33.500000000000206</v>
      </c>
      <c r="D338" s="6">
        <f t="shared" si="57"/>
        <v>83.500000000000199</v>
      </c>
      <c r="E338" s="18">
        <f t="shared" si="51"/>
        <v>33.500000000000206</v>
      </c>
      <c r="F338" s="2">
        <f t="shared" si="58"/>
        <v>-0.10179640718563097</v>
      </c>
      <c r="G338" s="3">
        <f t="shared" si="52"/>
        <v>0.29940119760478973</v>
      </c>
      <c r="H338" s="3">
        <f t="shared" si="53"/>
        <v>0.10179640718563097</v>
      </c>
      <c r="I338" s="3">
        <f t="shared" si="54"/>
        <v>5.0898205504580157E-2</v>
      </c>
      <c r="J338" s="3">
        <f t="shared" si="50"/>
        <v>0.15269461269021112</v>
      </c>
      <c r="K338" s="3">
        <f t="shared" si="55"/>
        <v>-6.1197571679660889E-6</v>
      </c>
      <c r="L338" s="4">
        <f t="shared" si="59"/>
        <v>0.8161762852761717</v>
      </c>
      <c r="M338" s="4">
        <v>0.8161762852761717</v>
      </c>
    </row>
    <row r="339" spans="3:13">
      <c r="C339" s="6">
        <f t="shared" si="56"/>
        <v>33.600000000000207</v>
      </c>
      <c r="D339" s="6">
        <f t="shared" si="57"/>
        <v>83.600000000000207</v>
      </c>
      <c r="E339" s="18">
        <f t="shared" si="51"/>
        <v>33.600000000000207</v>
      </c>
      <c r="F339" s="2">
        <f t="shared" si="58"/>
        <v>-0.10287081339713142</v>
      </c>
      <c r="G339" s="3">
        <f t="shared" si="52"/>
        <v>0.29904306220095622</v>
      </c>
      <c r="H339" s="3">
        <f t="shared" si="53"/>
        <v>0.10287081339713142</v>
      </c>
      <c r="I339" s="3">
        <f t="shared" si="54"/>
        <v>5.1435408591330535E-2</v>
      </c>
      <c r="J339" s="3">
        <f t="shared" si="50"/>
        <v>0.15430622198846194</v>
      </c>
      <c r="K339" s="3">
        <f t="shared" si="55"/>
        <v>-6.191755507589658E-6</v>
      </c>
      <c r="L339" s="4">
        <f t="shared" si="59"/>
        <v>0.81161656181257602</v>
      </c>
      <c r="M339" s="4">
        <v>0.81161656181257602</v>
      </c>
    </row>
    <row r="340" spans="3:13">
      <c r="C340" s="6">
        <f t="shared" si="56"/>
        <v>33.700000000000209</v>
      </c>
      <c r="D340" s="6">
        <f t="shared" si="57"/>
        <v>83.700000000000216</v>
      </c>
      <c r="E340" s="18">
        <f t="shared" si="51"/>
        <v>33.700000000000209</v>
      </c>
      <c r="F340" s="2">
        <f t="shared" si="58"/>
        <v>-0.10394265232975133</v>
      </c>
      <c r="G340" s="3">
        <f t="shared" si="52"/>
        <v>0.29868578255674955</v>
      </c>
      <c r="H340" s="3">
        <f t="shared" si="53"/>
        <v>0.10394265232975133</v>
      </c>
      <c r="I340" s="3">
        <f t="shared" si="54"/>
        <v>5.1971328039077419E-2</v>
      </c>
      <c r="J340" s="3">
        <f t="shared" si="50"/>
        <v>0.15591398036882875</v>
      </c>
      <c r="K340" s="3">
        <f t="shared" si="55"/>
        <v>-6.2637538786325386E-6</v>
      </c>
      <c r="L340" s="4">
        <f t="shared" si="59"/>
        <v>0.80711494109840887</v>
      </c>
      <c r="M340" s="4">
        <v>0.80711494109840887</v>
      </c>
    </row>
    <row r="341" spans="3:13">
      <c r="C341" s="6">
        <f t="shared" si="56"/>
        <v>33.80000000000021</v>
      </c>
      <c r="D341" s="6">
        <f t="shared" si="57"/>
        <v>83.80000000000021</v>
      </c>
      <c r="E341" s="18">
        <f t="shared" si="51"/>
        <v>33.80000000000021</v>
      </c>
      <c r="F341" s="2">
        <f t="shared" si="58"/>
        <v>-0.10501193317422659</v>
      </c>
      <c r="G341" s="3">
        <f t="shared" si="52"/>
        <v>0.29832935560859114</v>
      </c>
      <c r="H341" s="3">
        <f t="shared" si="53"/>
        <v>0.10501193317422659</v>
      </c>
      <c r="I341" s="3">
        <f t="shared" si="54"/>
        <v>5.2505968443173873E-2</v>
      </c>
      <c r="J341" s="3">
        <f t="shared" si="50"/>
        <v>0.15751790161740048</v>
      </c>
      <c r="K341" s="3">
        <f t="shared" si="55"/>
        <v>-6.3357522812057532E-6</v>
      </c>
      <c r="L341" s="4">
        <f t="shared" si="59"/>
        <v>0.8026700823070505</v>
      </c>
      <c r="M341" s="4">
        <v>0.8026700823070505</v>
      </c>
    </row>
    <row r="342" spans="3:13">
      <c r="C342" s="6">
        <f t="shared" si="56"/>
        <v>33.900000000000212</v>
      </c>
      <c r="D342" s="6">
        <f t="shared" si="57"/>
        <v>83.900000000000205</v>
      </c>
      <c r="E342" s="18">
        <f t="shared" si="51"/>
        <v>33.900000000000212</v>
      </c>
      <c r="F342" s="2">
        <f t="shared" si="58"/>
        <v>-0.10607866507747545</v>
      </c>
      <c r="G342" s="3">
        <f t="shared" si="52"/>
        <v>0.29797377830750821</v>
      </c>
      <c r="H342" s="3">
        <f t="shared" si="53"/>
        <v>0.10607866507747545</v>
      </c>
      <c r="I342" s="3">
        <f t="shared" si="54"/>
        <v>5.3039334377064783E-2</v>
      </c>
      <c r="J342" s="3">
        <f t="shared" si="50"/>
        <v>0.15911799945454022</v>
      </c>
      <c r="K342" s="3">
        <f t="shared" si="55"/>
        <v>-6.4077507155035907E-6</v>
      </c>
      <c r="L342" s="4">
        <f t="shared" si="59"/>
        <v>0.79828069011059233</v>
      </c>
      <c r="M342" s="4">
        <v>0.79828069011059233</v>
      </c>
    </row>
    <row r="343" spans="3:13">
      <c r="C343" s="6">
        <f t="shared" si="56"/>
        <v>34.000000000000213</v>
      </c>
      <c r="D343" s="6">
        <f t="shared" si="57"/>
        <v>84.000000000000213</v>
      </c>
      <c r="E343" s="18">
        <f t="shared" si="51"/>
        <v>34.000000000000213</v>
      </c>
      <c r="F343" s="2">
        <f t="shared" si="58"/>
        <v>-0.10714285714285941</v>
      </c>
      <c r="G343" s="3">
        <f t="shared" si="52"/>
        <v>0.29761904761904684</v>
      </c>
      <c r="H343" s="3">
        <f t="shared" si="53"/>
        <v>0.10714285714285941</v>
      </c>
      <c r="I343" s="3">
        <f t="shared" si="54"/>
        <v>5.3571430392417331E-2</v>
      </c>
      <c r="J343" s="3">
        <f t="shared" si="50"/>
        <v>0.16071428753527675</v>
      </c>
      <c r="K343" s="3">
        <f t="shared" si="55"/>
        <v>-6.4797491816093178E-6</v>
      </c>
      <c r="L343" s="4">
        <f t="shared" si="59"/>
        <v>0.79394551264605373</v>
      </c>
      <c r="M343" s="4">
        <v>0.79394551264605373</v>
      </c>
    </row>
    <row r="344" spans="3:13">
      <c r="C344" s="6">
        <f t="shared" si="56"/>
        <v>34.100000000000215</v>
      </c>
      <c r="D344" s="6">
        <f t="shared" si="57"/>
        <v>84.100000000000222</v>
      </c>
      <c r="E344" s="18">
        <f t="shared" si="51"/>
        <v>34.100000000000215</v>
      </c>
      <c r="F344" s="2">
        <f t="shared" si="58"/>
        <v>-0.10820451843044222</v>
      </c>
      <c r="G344" s="3">
        <f t="shared" si="52"/>
        <v>0.29726516052318591</v>
      </c>
      <c r="H344" s="3">
        <f t="shared" si="53"/>
        <v>0.10820451843044222</v>
      </c>
      <c r="I344" s="3">
        <f t="shared" si="54"/>
        <v>5.4102261019250385E-2</v>
      </c>
      <c r="J344" s="3">
        <f t="shared" si="50"/>
        <v>0.1623067794496926</v>
      </c>
      <c r="K344" s="3">
        <f t="shared" si="55"/>
        <v>-6.5517476796062013E-6</v>
      </c>
      <c r="L344" s="4">
        <f t="shared" si="59"/>
        <v>0.78966333959397339</v>
      </c>
      <c r="M344" s="4">
        <v>0.78966333959397339</v>
      </c>
    </row>
    <row r="345" spans="3:13">
      <c r="C345" s="6">
        <f t="shared" si="56"/>
        <v>34.200000000000216</v>
      </c>
      <c r="D345" s="6">
        <f t="shared" si="57"/>
        <v>84.200000000000216</v>
      </c>
      <c r="E345" s="18">
        <f t="shared" si="51"/>
        <v>34.200000000000216</v>
      </c>
      <c r="F345" s="2">
        <f t="shared" si="58"/>
        <v>-0.10926365795724693</v>
      </c>
      <c r="G345" s="3">
        <f t="shared" si="52"/>
        <v>0.29691211401425099</v>
      </c>
      <c r="H345" s="3">
        <f t="shared" si="53"/>
        <v>0.10926365795724693</v>
      </c>
      <c r="I345" s="3">
        <f t="shared" si="54"/>
        <v>5.4631830766063053E-2</v>
      </c>
      <c r="J345" s="3">
        <f t="shared" si="50"/>
        <v>0.16389548872331</v>
      </c>
      <c r="K345" s="3">
        <f t="shared" si="55"/>
        <v>-6.6237462096885302E-6</v>
      </c>
      <c r="L345" s="4">
        <f t="shared" si="59"/>
        <v>0.78543300036200048</v>
      </c>
      <c r="M345" s="4">
        <v>0.78543300036200048</v>
      </c>
    </row>
    <row r="346" spans="3:13">
      <c r="C346" s="6">
        <f t="shared" si="56"/>
        <v>34.300000000000217</v>
      </c>
      <c r="D346" s="6">
        <f t="shared" si="57"/>
        <v>84.30000000000021</v>
      </c>
      <c r="E346" s="18">
        <f t="shared" si="51"/>
        <v>34.300000000000217</v>
      </c>
      <c r="F346" s="2">
        <f t="shared" si="58"/>
        <v>-0.11032028469751121</v>
      </c>
      <c r="G346" s="3">
        <f t="shared" si="52"/>
        <v>0.29655990510082963</v>
      </c>
      <c r="H346" s="3">
        <f t="shared" si="53"/>
        <v>0.11032028469751121</v>
      </c>
      <c r="I346" s="3">
        <f t="shared" si="54"/>
        <v>5.5160144119962264E-2</v>
      </c>
      <c r="J346" s="3">
        <f t="shared" si="50"/>
        <v>0.16548042881747346</v>
      </c>
      <c r="K346" s="3">
        <f t="shared" si="55"/>
        <v>-6.6957447719395713E-6</v>
      </c>
      <c r="L346" s="4">
        <f t="shared" si="59"/>
        <v>0.7812533623666803</v>
      </c>
      <c r="M346" s="4">
        <v>0.7812533623666803</v>
      </c>
    </row>
    <row r="347" spans="3:13">
      <c r="C347" s="6">
        <f t="shared" si="56"/>
        <v>34.400000000000219</v>
      </c>
      <c r="D347" s="6">
        <f t="shared" si="57"/>
        <v>84.400000000000219</v>
      </c>
      <c r="E347" s="18">
        <f t="shared" si="51"/>
        <v>34.400000000000219</v>
      </c>
      <c r="F347" s="2">
        <f t="shared" si="58"/>
        <v>-0.11137440758294069</v>
      </c>
      <c r="G347" s="3">
        <f t="shared" si="52"/>
        <v>0.29620853080568643</v>
      </c>
      <c r="H347" s="3">
        <f t="shared" si="53"/>
        <v>0.11137440758294069</v>
      </c>
      <c r="I347" s="3">
        <f t="shared" si="54"/>
        <v>5.5687205546789471E-2</v>
      </c>
      <c r="J347" s="3">
        <f t="shared" si="50"/>
        <v>0.16706161312973017</v>
      </c>
      <c r="K347" s="3">
        <f t="shared" si="55"/>
        <v>-6.7677433664981024E-6</v>
      </c>
      <c r="L347" s="4">
        <f t="shared" si="59"/>
        <v>0.77712332940712681</v>
      </c>
      <c r="M347" s="4">
        <v>0.77712332940712681</v>
      </c>
    </row>
    <row r="348" spans="3:13">
      <c r="C348" s="6">
        <f t="shared" si="56"/>
        <v>34.50000000000022</v>
      </c>
      <c r="D348" s="6">
        <f t="shared" si="57"/>
        <v>84.500000000000227</v>
      </c>
      <c r="E348" s="18">
        <f t="shared" si="51"/>
        <v>34.50000000000022</v>
      </c>
      <c r="F348" s="2">
        <f t="shared" si="58"/>
        <v>-0.11242603550296089</v>
      </c>
      <c r="G348" s="3">
        <f t="shared" si="52"/>
        <v>0.29585798816567965</v>
      </c>
      <c r="H348" s="3">
        <f t="shared" si="53"/>
        <v>0.11242603550296089</v>
      </c>
      <c r="I348" s="3">
        <f t="shared" si="54"/>
        <v>5.6213019491246505E-2</v>
      </c>
      <c r="J348" s="3">
        <f t="shared" si="50"/>
        <v>0.16863905499420739</v>
      </c>
      <c r="K348" s="3">
        <f t="shared" si="55"/>
        <v>-6.8397419935029014E-6</v>
      </c>
      <c r="L348" s="4">
        <f t="shared" si="59"/>
        <v>0.77304184012475219</v>
      </c>
      <c r="M348" s="4">
        <v>0.77304184012475219</v>
      </c>
    </row>
    <row r="349" spans="3:13">
      <c r="C349" s="6">
        <f t="shared" si="56"/>
        <v>34.600000000000222</v>
      </c>
      <c r="D349" s="6">
        <f t="shared" si="57"/>
        <v>84.600000000000222</v>
      </c>
      <c r="E349" s="18">
        <f t="shared" si="51"/>
        <v>34.600000000000222</v>
      </c>
      <c r="F349" s="2">
        <f t="shared" si="58"/>
        <v>-0.11347517730496687</v>
      </c>
      <c r="G349" s="3">
        <f t="shared" si="52"/>
        <v>0.29550827423167769</v>
      </c>
      <c r="H349" s="3">
        <f t="shared" si="53"/>
        <v>0.11347517730496687</v>
      </c>
      <c r="I349" s="3">
        <f t="shared" si="54"/>
        <v>5.6737590377020447E-2</v>
      </c>
      <c r="J349" s="3">
        <f t="shared" si="50"/>
        <v>0.17021276768198731</v>
      </c>
      <c r="K349" s="3">
        <f t="shared" si="55"/>
        <v>-6.9117406530372349E-6</v>
      </c>
      <c r="L349" s="4">
        <f t="shared" si="59"/>
        <v>0.76900786654364317</v>
      </c>
      <c r="M349" s="4">
        <v>0.76900786654364317</v>
      </c>
    </row>
    <row r="350" spans="3:13">
      <c r="C350" s="6">
        <f t="shared" si="56"/>
        <v>34.700000000000223</v>
      </c>
      <c r="D350" s="6">
        <f t="shared" si="57"/>
        <v>84.700000000000216</v>
      </c>
      <c r="E350" s="18">
        <f t="shared" si="51"/>
        <v>34.700000000000223</v>
      </c>
      <c r="F350" s="2">
        <f t="shared" si="58"/>
        <v>-0.11452184179457141</v>
      </c>
      <c r="G350" s="3">
        <f t="shared" si="52"/>
        <v>0.29515938606847625</v>
      </c>
      <c r="H350" s="3">
        <f t="shared" si="53"/>
        <v>0.11452184179457141</v>
      </c>
      <c r="I350" s="3">
        <f t="shared" si="54"/>
        <v>5.7260922606907676E-2</v>
      </c>
      <c r="J350" s="3">
        <f t="shared" si="50"/>
        <v>0.17178276440147908</v>
      </c>
      <c r="K350" s="3">
        <f t="shared" si="55"/>
        <v>-6.9837393452676366E-6</v>
      </c>
      <c r="L350" s="4">
        <f t="shared" si="59"/>
        <v>0.76502041268657239</v>
      </c>
      <c r="M350" s="4">
        <v>0.76502041268657239</v>
      </c>
    </row>
    <row r="351" spans="3:13">
      <c r="C351" s="6">
        <f t="shared" si="56"/>
        <v>34.800000000000225</v>
      </c>
      <c r="D351" s="6">
        <f t="shared" si="57"/>
        <v>84.800000000000225</v>
      </c>
      <c r="E351" s="18">
        <f t="shared" si="51"/>
        <v>34.800000000000225</v>
      </c>
      <c r="F351" s="2">
        <f t="shared" si="58"/>
        <v>-0.1155660377358514</v>
      </c>
      <c r="G351" s="3">
        <f t="shared" si="52"/>
        <v>0.29481132075471622</v>
      </c>
      <c r="H351" s="3">
        <f t="shared" si="53"/>
        <v>0.1155660377358514</v>
      </c>
      <c r="I351" s="3">
        <f t="shared" si="54"/>
        <v>5.7783020562937021E-2</v>
      </c>
      <c r="J351" s="3">
        <f t="shared" si="50"/>
        <v>0.17334905829878844</v>
      </c>
      <c r="K351" s="3">
        <f t="shared" si="55"/>
        <v>-7.0557380702773731E-6</v>
      </c>
      <c r="L351" s="4">
        <f t="shared" si="59"/>
        <v>0.76107851326198683</v>
      </c>
      <c r="M351" s="4">
        <v>0.76107851326198683</v>
      </c>
    </row>
    <row r="352" spans="3:13">
      <c r="C352" s="6">
        <f t="shared" si="56"/>
        <v>34.900000000000226</v>
      </c>
      <c r="D352" s="6">
        <f t="shared" si="57"/>
        <v>84.900000000000233</v>
      </c>
      <c r="E352" s="18">
        <f t="shared" si="51"/>
        <v>34.900000000000226</v>
      </c>
      <c r="F352" s="2">
        <f t="shared" si="58"/>
        <v>-0.11660777385159245</v>
      </c>
      <c r="G352" s="3">
        <f t="shared" si="52"/>
        <v>0.2944640753828025</v>
      </c>
      <c r="H352" s="3">
        <f t="shared" si="53"/>
        <v>0.11660777385159245</v>
      </c>
      <c r="I352" s="3">
        <f t="shared" si="54"/>
        <v>5.8303888606492049E-2</v>
      </c>
      <c r="J352" s="3">
        <f t="shared" si="50"/>
        <v>0.17491166245808448</v>
      </c>
      <c r="K352" s="3">
        <f t="shared" si="55"/>
        <v>-7.1277368282329778E-6</v>
      </c>
      <c r="L352" s="4">
        <f t="shared" si="59"/>
        <v>0.75718123241765245</v>
      </c>
      <c r="M352" s="4">
        <v>0.75718123241765245</v>
      </c>
    </row>
    <row r="353" spans="3:13">
      <c r="C353" s="6">
        <f t="shared" si="56"/>
        <v>35.000000000000227</v>
      </c>
      <c r="D353" s="6">
        <f t="shared" si="57"/>
        <v>85.000000000000227</v>
      </c>
      <c r="E353" s="18">
        <f t="shared" si="51"/>
        <v>35.000000000000227</v>
      </c>
      <c r="F353" s="2">
        <f t="shared" si="58"/>
        <v>-0.11764705882353177</v>
      </c>
      <c r="G353" s="3">
        <f t="shared" si="52"/>
        <v>0.29411764705882276</v>
      </c>
      <c r="H353" s="3">
        <f t="shared" si="53"/>
        <v>0.11764705882353177</v>
      </c>
      <c r="I353" s="3">
        <f t="shared" si="54"/>
        <v>5.882353107843253E-2</v>
      </c>
      <c r="J353" s="3">
        <f t="shared" si="50"/>
        <v>0.17647058990196429</v>
      </c>
      <c r="K353" s="3">
        <f t="shared" si="55"/>
        <v>-7.1997356192177175E-6</v>
      </c>
      <c r="L353" s="4">
        <f t="shared" si="59"/>
        <v>0.75332766255693273</v>
      </c>
      <c r="M353" s="4">
        <v>0.75332766255693273</v>
      </c>
    </row>
    <row r="354" spans="3:13">
      <c r="C354" s="6">
        <f t="shared" si="56"/>
        <v>35.100000000000229</v>
      </c>
      <c r="D354" s="6">
        <f t="shared" si="57"/>
        <v>85.100000000000222</v>
      </c>
      <c r="E354" s="18">
        <f t="shared" si="51"/>
        <v>35.100000000000229</v>
      </c>
      <c r="F354" s="2">
        <f t="shared" si="58"/>
        <v>-0.11868390129259933</v>
      </c>
      <c r="G354" s="3">
        <f t="shared" si="52"/>
        <v>0.2937720329024669</v>
      </c>
      <c r="H354" s="3">
        <f t="shared" si="53"/>
        <v>0.11868390129259933</v>
      </c>
      <c r="I354" s="3">
        <f t="shared" si="54"/>
        <v>5.9341952299214941E-2</v>
      </c>
      <c r="J354" s="3">
        <f t="shared" si="50"/>
        <v>0.17802585359181428</v>
      </c>
      <c r="K354" s="3">
        <f t="shared" si="55"/>
        <v>-7.2717344434258813E-6</v>
      </c>
      <c r="L354" s="4">
        <f t="shared" si="59"/>
        <v>0.74951692321396468</v>
      </c>
      <c r="M354" s="4">
        <v>0.74951692321396468</v>
      </c>
    </row>
    <row r="355" spans="3:13">
      <c r="C355" s="6">
        <f t="shared" si="56"/>
        <v>35.20000000000023</v>
      </c>
      <c r="D355" s="6">
        <f t="shared" si="57"/>
        <v>85.20000000000023</v>
      </c>
      <c r="E355" s="18">
        <f t="shared" si="51"/>
        <v>35.20000000000023</v>
      </c>
      <c r="F355" s="2">
        <f t="shared" si="58"/>
        <v>-0.11971830985915731</v>
      </c>
      <c r="G355" s="3">
        <f t="shared" si="52"/>
        <v>0.29342723004694754</v>
      </c>
      <c r="H355" s="3">
        <f t="shared" si="53"/>
        <v>0.11971830985915731</v>
      </c>
      <c r="I355" s="3">
        <f t="shared" si="54"/>
        <v>5.9859156569012188E-2</v>
      </c>
      <c r="J355" s="3">
        <f t="shared" si="50"/>
        <v>0.17957746642816949</v>
      </c>
      <c r="K355" s="3">
        <f t="shared" si="55"/>
        <v>-7.3437333008852246E-6</v>
      </c>
      <c r="L355" s="4">
        <f t="shared" si="59"/>
        <v>0.74574815998424704</v>
      </c>
      <c r="M355" s="4">
        <v>0.74574815998424704</v>
      </c>
    </row>
    <row r="356" spans="3:13">
      <c r="C356" s="6">
        <f t="shared" si="56"/>
        <v>35.300000000000232</v>
      </c>
      <c r="D356" s="6">
        <f t="shared" si="57"/>
        <v>85.300000000000239</v>
      </c>
      <c r="E356" s="18">
        <f t="shared" si="51"/>
        <v>35.300000000000232</v>
      </c>
      <c r="F356" s="2">
        <f t="shared" si="58"/>
        <v>-0.12075029308323802</v>
      </c>
      <c r="G356" s="3">
        <f t="shared" si="52"/>
        <v>0.29308323563892064</v>
      </c>
      <c r="H356" s="3">
        <f t="shared" si="53"/>
        <v>0.12075029308323802</v>
      </c>
      <c r="I356" s="3">
        <f t="shared" si="54"/>
        <v>6.0375148167832585E-2</v>
      </c>
      <c r="J356" s="3">
        <f t="shared" si="50"/>
        <v>0.18112544125107061</v>
      </c>
      <c r="K356" s="3">
        <f t="shared" si="55"/>
        <v>-7.4157321917900365E-6</v>
      </c>
      <c r="L356" s="4">
        <f t="shared" si="59"/>
        <v>0.74202054350739877</v>
      </c>
      <c r="M356" s="4">
        <v>0.74202054350739877</v>
      </c>
    </row>
    <row r="357" spans="3:13">
      <c r="C357" s="6">
        <f t="shared" si="56"/>
        <v>35.400000000000233</v>
      </c>
      <c r="D357" s="6">
        <f t="shared" si="57"/>
        <v>85.400000000000233</v>
      </c>
      <c r="E357" s="18">
        <f t="shared" si="51"/>
        <v>35.400000000000233</v>
      </c>
      <c r="F357" s="2">
        <f t="shared" si="58"/>
        <v>-0.12177985948477991</v>
      </c>
      <c r="G357" s="3">
        <f t="shared" si="52"/>
        <v>0.29274004683840671</v>
      </c>
      <c r="H357" s="3">
        <f t="shared" si="53"/>
        <v>0.12177985948477991</v>
      </c>
      <c r="I357" s="3">
        <f t="shared" si="54"/>
        <v>6.0889931355637805E-2</v>
      </c>
      <c r="J357" s="3">
        <f t="shared" si="50"/>
        <v>0.18266979084041773</v>
      </c>
      <c r="K357" s="3">
        <f t="shared" si="55"/>
        <v>-7.4877311162513394E-6</v>
      </c>
      <c r="L357" s="4">
        <f t="shared" si="59"/>
        <v>0.73833326849906411</v>
      </c>
      <c r="M357" s="4">
        <v>0.73833326849906411</v>
      </c>
    </row>
    <row r="358" spans="3:13">
      <c r="C358" s="6">
        <f t="shared" si="56"/>
        <v>35.500000000000234</v>
      </c>
      <c r="D358" s="6">
        <f t="shared" si="57"/>
        <v>85.500000000000227</v>
      </c>
      <c r="E358" s="18">
        <f t="shared" si="51"/>
        <v>35.500000000000234</v>
      </c>
      <c r="F358" s="2">
        <f t="shared" si="58"/>
        <v>-0.12280701754386207</v>
      </c>
      <c r="G358" s="3">
        <f t="shared" si="52"/>
        <v>0.29239766081871266</v>
      </c>
      <c r="H358" s="3">
        <f t="shared" si="53"/>
        <v>0.12280701754386207</v>
      </c>
      <c r="I358" s="3">
        <f t="shared" si="54"/>
        <v>6.140351037246012E-2</v>
      </c>
      <c r="J358" s="3">
        <f t="shared" si="50"/>
        <v>0.1842105279163222</v>
      </c>
      <c r="K358" s="3">
        <f t="shared" si="55"/>
        <v>-7.5597300743801554E-6</v>
      </c>
      <c r="L358" s="4">
        <f t="shared" si="59"/>
        <v>0.73468555282913961</v>
      </c>
      <c r="M358" s="4">
        <v>0.73468555282913961</v>
      </c>
    </row>
    <row r="359" spans="3:13">
      <c r="C359" s="6">
        <f t="shared" si="56"/>
        <v>35.600000000000236</v>
      </c>
      <c r="D359" s="6">
        <f t="shared" si="57"/>
        <v>85.600000000000236</v>
      </c>
      <c r="E359" s="18">
        <f t="shared" si="51"/>
        <v>35.600000000000236</v>
      </c>
      <c r="F359" s="2">
        <f t="shared" si="58"/>
        <v>-0.12383177570093699</v>
      </c>
      <c r="G359" s="3">
        <f t="shared" si="52"/>
        <v>0.29205607476635431</v>
      </c>
      <c r="H359" s="3">
        <f t="shared" si="53"/>
        <v>0.12383177570093699</v>
      </c>
      <c r="I359" s="3">
        <f t="shared" si="54"/>
        <v>6.1915889438518792E-2</v>
      </c>
      <c r="J359" s="3">
        <f t="shared" si="50"/>
        <v>0.18574766513945579</v>
      </c>
      <c r="K359" s="3">
        <f t="shared" si="55"/>
        <v>-7.631729066287507E-6</v>
      </c>
      <c r="L359" s="4">
        <f t="shared" si="59"/>
        <v>0.73107663664369116</v>
      </c>
      <c r="M359" s="4">
        <v>0.73107663664369116</v>
      </c>
    </row>
    <row r="360" spans="3:13">
      <c r="C360" s="6">
        <f t="shared" si="56"/>
        <v>35.700000000000237</v>
      </c>
      <c r="D360" s="6">
        <f t="shared" si="57"/>
        <v>85.700000000000244</v>
      </c>
      <c r="E360" s="18">
        <f t="shared" si="51"/>
        <v>35.700000000000237</v>
      </c>
      <c r="F360" s="2">
        <f t="shared" si="58"/>
        <v>-0.12485414235706192</v>
      </c>
      <c r="G360" s="3">
        <f t="shared" si="52"/>
        <v>0.29171528588097934</v>
      </c>
      <c r="H360" s="3">
        <f t="shared" si="53"/>
        <v>0.12485414235706192</v>
      </c>
      <c r="I360" s="3">
        <f t="shared" si="54"/>
        <v>6.2427072754335719E-2</v>
      </c>
      <c r="J360" s="3">
        <f t="shared" si="50"/>
        <v>0.18728121511139764</v>
      </c>
      <c r="K360" s="3">
        <f t="shared" si="55"/>
        <v>-7.7037280921399276E-6</v>
      </c>
      <c r="L360" s="4">
        <f t="shared" si="59"/>
        <v>0.72750578152809731</v>
      </c>
      <c r="M360" s="4">
        <v>0.72750578152809731</v>
      </c>
    </row>
    <row r="361" spans="3:13">
      <c r="C361" s="6">
        <f t="shared" si="56"/>
        <v>35.800000000000239</v>
      </c>
      <c r="D361" s="6">
        <f t="shared" si="57"/>
        <v>85.800000000000239</v>
      </c>
      <c r="E361" s="18">
        <f t="shared" si="51"/>
        <v>35.800000000000239</v>
      </c>
      <c r="F361" s="2">
        <f t="shared" si="58"/>
        <v>-0.1258741258741283</v>
      </c>
      <c r="G361" s="3">
        <f t="shared" si="52"/>
        <v>0.29137529137529056</v>
      </c>
      <c r="H361" s="3">
        <f t="shared" si="53"/>
        <v>0.1258741258741283</v>
      </c>
      <c r="I361" s="3">
        <f t="shared" si="54"/>
        <v>6.293706450085014E-2</v>
      </c>
      <c r="J361" s="3">
        <f t="shared" si="50"/>
        <v>0.18881119037497845</v>
      </c>
      <c r="K361" s="3">
        <f t="shared" si="55"/>
        <v>-7.7757271520206839E-6</v>
      </c>
      <c r="L361" s="4">
        <f t="shared" si="59"/>
        <v>0.72397226970912021</v>
      </c>
      <c r="M361" s="4">
        <v>0.72397226970912021</v>
      </c>
    </row>
    <row r="362" spans="3:13">
      <c r="C362" s="6">
        <f t="shared" si="56"/>
        <v>35.90000000000024</v>
      </c>
      <c r="D362" s="6">
        <f t="shared" si="57"/>
        <v>85.900000000000233</v>
      </c>
      <c r="E362" s="18">
        <f t="shared" si="51"/>
        <v>35.90000000000024</v>
      </c>
      <c r="F362" s="2">
        <f t="shared" si="58"/>
        <v>-0.12689173457508976</v>
      </c>
      <c r="G362" s="3">
        <f t="shared" si="52"/>
        <v>0.29103608847497009</v>
      </c>
      <c r="H362" s="3">
        <f t="shared" si="53"/>
        <v>0.12689173457508976</v>
      </c>
      <c r="I362" s="3">
        <f t="shared" si="54"/>
        <v>6.3445868839532626E-2</v>
      </c>
      <c r="J362" s="3">
        <f t="shared" si="50"/>
        <v>0.19033760341462239</v>
      </c>
      <c r="K362" s="3">
        <f t="shared" si="55"/>
        <v>-7.8477262460963093E-6</v>
      </c>
      <c r="L362" s="4">
        <f t="shared" si="59"/>
        <v>0.72047540329374904</v>
      </c>
      <c r="M362" s="4">
        <v>0.72047540329374904</v>
      </c>
    </row>
    <row r="363" spans="3:13">
      <c r="C363" s="6">
        <f t="shared" si="56"/>
        <v>36.000000000000242</v>
      </c>
      <c r="D363" s="6">
        <f t="shared" si="57"/>
        <v>86.000000000000242</v>
      </c>
      <c r="E363" s="18">
        <f t="shared" si="51"/>
        <v>36.000000000000242</v>
      </c>
      <c r="F363" s="2">
        <f t="shared" si="58"/>
        <v>-0.12790697674418849</v>
      </c>
      <c r="G363" s="3">
        <f t="shared" si="52"/>
        <v>0.29069767441860384</v>
      </c>
      <c r="H363" s="3">
        <f t="shared" si="53"/>
        <v>0.12790697674418849</v>
      </c>
      <c r="I363" s="3">
        <f t="shared" si="54"/>
        <v>6.395348991249826E-2</v>
      </c>
      <c r="J363" s="3">
        <f t="shared" si="50"/>
        <v>0.19186046665668677</v>
      </c>
      <c r="K363" s="3">
        <f t="shared" si="55"/>
        <v>-7.9197253744500706E-6</v>
      </c>
      <c r="L363" s="4">
        <f t="shared" si="59"/>
        <v>0.7170145035428015</v>
      </c>
      <c r="M363" s="4">
        <v>0.7170145035428015</v>
      </c>
    </row>
    <row r="364" spans="3:13">
      <c r="C364" s="6">
        <f t="shared" si="56"/>
        <v>36.100000000000243</v>
      </c>
      <c r="D364" s="6">
        <f t="shared" si="57"/>
        <v>86.10000000000025</v>
      </c>
      <c r="E364" s="18">
        <f t="shared" si="51"/>
        <v>36.100000000000243</v>
      </c>
      <c r="F364" s="2">
        <f t="shared" si="58"/>
        <v>-0.12891986062718014</v>
      </c>
      <c r="G364" s="3">
        <f t="shared" si="52"/>
        <v>0.2903600464576066</v>
      </c>
      <c r="H364" s="3">
        <f t="shared" si="53"/>
        <v>0.12891986062718014</v>
      </c>
      <c r="I364" s="3">
        <f t="shared" si="54"/>
        <v>6.4459931842619084E-2</v>
      </c>
      <c r="J364" s="3">
        <f t="shared" si="50"/>
        <v>0.19337979246979922</v>
      </c>
      <c r="K364" s="3">
        <f t="shared" si="55"/>
        <v>-7.9917245372207457E-6</v>
      </c>
      <c r="L364" s="4">
        <f t="shared" si="59"/>
        <v>0.71358891017739756</v>
      </c>
      <c r="M364" s="4">
        <v>0.71358891017739756</v>
      </c>
    </row>
    <row r="365" spans="3:13">
      <c r="C365" s="6">
        <f t="shared" si="56"/>
        <v>36.200000000000244</v>
      </c>
      <c r="D365" s="6">
        <f t="shared" si="57"/>
        <v>86.200000000000244</v>
      </c>
      <c r="E365" s="18">
        <f t="shared" si="51"/>
        <v>36.200000000000244</v>
      </c>
      <c r="F365" s="2">
        <f t="shared" si="58"/>
        <v>-0.12993039443155699</v>
      </c>
      <c r="G365" s="3">
        <f t="shared" si="52"/>
        <v>0.29002320185614766</v>
      </c>
      <c r="H365" s="3">
        <f t="shared" si="53"/>
        <v>0.12993039443155699</v>
      </c>
      <c r="I365" s="3">
        <f t="shared" si="54"/>
        <v>6.4965198733635612E-2</v>
      </c>
      <c r="J365" s="3">
        <f t="shared" si="50"/>
        <v>0.19489559316519262</v>
      </c>
      <c r="K365" s="3">
        <f t="shared" si="55"/>
        <v>-8.063723734574868E-6</v>
      </c>
      <c r="L365" s="4">
        <f t="shared" si="59"/>
        <v>0.71019798071653339</v>
      </c>
      <c r="M365" s="4">
        <v>0.71019798071653339</v>
      </c>
    </row>
    <row r="366" spans="3:13">
      <c r="C366" s="6">
        <f t="shared" si="56"/>
        <v>36.300000000000246</v>
      </c>
      <c r="D366" s="6">
        <f t="shared" si="57"/>
        <v>86.300000000000239</v>
      </c>
      <c r="E366" s="18">
        <f t="shared" si="51"/>
        <v>36.300000000000246</v>
      </c>
      <c r="F366" s="2">
        <f t="shared" si="58"/>
        <v>-0.13093858632676958</v>
      </c>
      <c r="G366" s="3">
        <f t="shared" si="52"/>
        <v>0.28968713789107686</v>
      </c>
      <c r="H366" s="3">
        <f t="shared" si="53"/>
        <v>0.13093858632676958</v>
      </c>
      <c r="I366" s="3">
        <f t="shared" si="54"/>
        <v>6.5469294670267755E-2</v>
      </c>
      <c r="J366" s="3">
        <f t="shared" ref="J366:J429" si="60">$H366+$I366</f>
        <v>0.19640788099703732</v>
      </c>
      <c r="K366" s="3">
        <f t="shared" si="55"/>
        <v>-8.1357229665679487E-6</v>
      </c>
      <c r="L366" s="4">
        <f t="shared" si="59"/>
        <v>0.70684108984410088</v>
      </c>
      <c r="M366" s="4">
        <v>0.70684108984410088</v>
      </c>
    </row>
    <row r="367" spans="3:13">
      <c r="C367" s="6">
        <f t="shared" si="56"/>
        <v>36.400000000000247</v>
      </c>
      <c r="D367" s="6">
        <f t="shared" si="57"/>
        <v>86.400000000000247</v>
      </c>
      <c r="E367" s="18">
        <f t="shared" si="51"/>
        <v>36.400000000000247</v>
      </c>
      <c r="F367" s="2">
        <f t="shared" si="58"/>
        <v>-0.13194444444444692</v>
      </c>
      <c r="G367" s="3">
        <f t="shared" si="52"/>
        <v>0.28935185185185103</v>
      </c>
      <c r="H367" s="3">
        <f t="shared" si="53"/>
        <v>0.13194444444444692</v>
      </c>
      <c r="I367" s="3">
        <f t="shared" si="54"/>
        <v>6.5972223718324799E-2</v>
      </c>
      <c r="J367" s="3">
        <f t="shared" si="60"/>
        <v>0.1979166681627717</v>
      </c>
      <c r="K367" s="3">
        <f t="shared" si="55"/>
        <v>-8.2077222333387656E-6</v>
      </c>
      <c r="L367" s="4">
        <f t="shared" si="59"/>
        <v>0.70351762880379132</v>
      </c>
      <c r="M367" s="4">
        <v>0.70351762880379132</v>
      </c>
    </row>
    <row r="368" spans="3:13">
      <c r="C368" s="6">
        <f t="shared" si="56"/>
        <v>36.500000000000249</v>
      </c>
      <c r="D368" s="6">
        <f t="shared" si="57"/>
        <v>86.500000000000256</v>
      </c>
      <c r="E368" s="18">
        <f t="shared" si="51"/>
        <v>36.500000000000249</v>
      </c>
      <c r="F368" s="2">
        <f t="shared" si="58"/>
        <v>-0.1329479768786152</v>
      </c>
      <c r="G368" s="3">
        <f t="shared" si="52"/>
        <v>0.28901734104046156</v>
      </c>
      <c r="H368" s="3">
        <f t="shared" si="53"/>
        <v>0.1329479768786152</v>
      </c>
      <c r="I368" s="3">
        <f t="shared" si="54"/>
        <v>6.6473989924814833E-2</v>
      </c>
      <c r="J368" s="3">
        <f t="shared" si="60"/>
        <v>0.19942196680343005</v>
      </c>
      <c r="K368" s="3">
        <f t="shared" si="55"/>
        <v>-8.2797215350538522E-6</v>
      </c>
      <c r="L368" s="4">
        <f t="shared" si="59"/>
        <v>0.70022700482042521</v>
      </c>
      <c r="M368" s="4">
        <v>0.70022700482042521</v>
      </c>
    </row>
    <row r="369" spans="3:13">
      <c r="C369" s="6">
        <f t="shared" si="56"/>
        <v>36.60000000000025</v>
      </c>
      <c r="D369" s="6">
        <f t="shared" si="57"/>
        <v>86.60000000000025</v>
      </c>
      <c r="E369" s="18">
        <f t="shared" si="51"/>
        <v>36.60000000000025</v>
      </c>
      <c r="F369" s="2">
        <f t="shared" si="58"/>
        <v>-0.13394919168591474</v>
      </c>
      <c r="G369" s="3">
        <f t="shared" si="52"/>
        <v>0.28868360277136174</v>
      </c>
      <c r="H369" s="3">
        <f t="shared" si="53"/>
        <v>0.13394919168591474</v>
      </c>
      <c r="I369" s="3">
        <f t="shared" si="54"/>
        <v>6.6974597318053122E-2</v>
      </c>
      <c r="J369" s="3">
        <f t="shared" si="60"/>
        <v>0.20092378900396785</v>
      </c>
      <c r="K369" s="3">
        <f t="shared" si="55"/>
        <v>-8.3517208717964753E-6</v>
      </c>
      <c r="L369" s="4">
        <f t="shared" si="59"/>
        <v>0.69696864054633612</v>
      </c>
      <c r="M369" s="4">
        <v>0.69696864054633612</v>
      </c>
    </row>
    <row r="370" spans="3:13">
      <c r="C370" s="6">
        <f t="shared" si="56"/>
        <v>36.700000000000252</v>
      </c>
      <c r="D370" s="6">
        <f t="shared" si="57"/>
        <v>86.700000000000244</v>
      </c>
      <c r="E370" s="18">
        <f t="shared" si="51"/>
        <v>36.700000000000252</v>
      </c>
      <c r="F370" s="2">
        <f t="shared" si="58"/>
        <v>-0.13494809688581566</v>
      </c>
      <c r="G370" s="3">
        <f t="shared" si="52"/>
        <v>0.2883506343713948</v>
      </c>
      <c r="H370" s="3">
        <f t="shared" si="53"/>
        <v>0.13494809688581566</v>
      </c>
      <c r="I370" s="3">
        <f t="shared" si="54"/>
        <v>6.7474049907770103E-2</v>
      </c>
      <c r="J370" s="3">
        <f t="shared" si="60"/>
        <v>0.20242214679358578</v>
      </c>
      <c r="K370" s="3">
        <f t="shared" si="55"/>
        <v>-8.4237202437054126E-6</v>
      </c>
      <c r="L370" s="4">
        <f t="shared" si="59"/>
        <v>0.69374197353151346</v>
      </c>
      <c r="M370" s="4">
        <v>0.69374197353151346</v>
      </c>
    </row>
    <row r="371" spans="3:13">
      <c r="C371" s="6">
        <f t="shared" si="56"/>
        <v>36.800000000000253</v>
      </c>
      <c r="D371" s="6">
        <f t="shared" si="57"/>
        <v>86.800000000000253</v>
      </c>
      <c r="E371" s="18">
        <f t="shared" si="51"/>
        <v>36.800000000000253</v>
      </c>
      <c r="F371" s="2">
        <f t="shared" si="58"/>
        <v>-0.13594470046083201</v>
      </c>
      <c r="G371" s="3">
        <f t="shared" si="52"/>
        <v>0.28801843317972264</v>
      </c>
      <c r="H371" s="3">
        <f t="shared" si="53"/>
        <v>0.13594470046083201</v>
      </c>
      <c r="I371" s="3">
        <f t="shared" si="54"/>
        <v>6.7972351685218244E-2</v>
      </c>
      <c r="J371" s="3">
        <f t="shared" si="60"/>
        <v>0.20391705214605027</v>
      </c>
      <c r="K371" s="3">
        <f t="shared" si="55"/>
        <v>-8.4957196509194421E-6</v>
      </c>
      <c r="L371" s="4">
        <f t="shared" si="59"/>
        <v>0.6905464557162968</v>
      </c>
      <c r="M371" s="4">
        <v>0.6905464557162968</v>
      </c>
    </row>
    <row r="372" spans="3:13">
      <c r="C372" s="6">
        <f t="shared" si="56"/>
        <v>36.900000000000254</v>
      </c>
      <c r="D372" s="6">
        <f t="shared" si="57"/>
        <v>86.900000000000261</v>
      </c>
      <c r="E372" s="18">
        <f t="shared" si="51"/>
        <v>36.900000000000254</v>
      </c>
      <c r="F372" s="2">
        <f t="shared" si="58"/>
        <v>-0.13693901035673439</v>
      </c>
      <c r="G372" s="3">
        <f t="shared" si="52"/>
        <v>0.2876869965477552</v>
      </c>
      <c r="H372" s="3">
        <f t="shared" si="53"/>
        <v>0.13693901035673439</v>
      </c>
      <c r="I372" s="3">
        <f t="shared" si="54"/>
        <v>6.846950662327847E-2</v>
      </c>
      <c r="J372" s="3">
        <f t="shared" si="60"/>
        <v>0.20540851698001286</v>
      </c>
      <c r="K372" s="3">
        <f t="shared" si="55"/>
        <v>-8.5677190935495862E-6</v>
      </c>
      <c r="L372" s="4">
        <f t="shared" si="59"/>
        <v>0.68738155294547576</v>
      </c>
      <c r="M372" s="4">
        <v>0.68738155294547576</v>
      </c>
    </row>
    <row r="373" spans="3:13">
      <c r="C373" s="6">
        <f t="shared" si="56"/>
        <v>37.000000000000256</v>
      </c>
      <c r="D373" s="6">
        <f t="shared" si="57"/>
        <v>87.000000000000256</v>
      </c>
      <c r="E373" s="18">
        <f t="shared" si="51"/>
        <v>37.000000000000256</v>
      </c>
      <c r="F373" s="2">
        <f t="shared" si="58"/>
        <v>-0.13793103448276114</v>
      </c>
      <c r="G373" s="3">
        <f t="shared" si="52"/>
        <v>0.28735632183907961</v>
      </c>
      <c r="H373" s="3">
        <f t="shared" si="53"/>
        <v>0.13793103448276114</v>
      </c>
      <c r="I373" s="3">
        <f t="shared" si="54"/>
        <v>6.8965518676565737E-2</v>
      </c>
      <c r="J373" s="3">
        <f t="shared" si="60"/>
        <v>0.20689655315932687</v>
      </c>
      <c r="K373" s="3">
        <f t="shared" si="55"/>
        <v>-8.639718571706867E-6</v>
      </c>
      <c r="L373" s="4">
        <f t="shared" si="59"/>
        <v>0.68424674450272172</v>
      </c>
      <c r="M373" s="4">
        <v>0.68424674450272172</v>
      </c>
    </row>
    <row r="374" spans="3:13">
      <c r="C374" s="6">
        <f t="shared" si="56"/>
        <v>37.100000000000257</v>
      </c>
      <c r="D374" s="6">
        <f t="shared" si="57"/>
        <v>87.10000000000025</v>
      </c>
      <c r="E374" s="18">
        <f t="shared" si="51"/>
        <v>37.100000000000257</v>
      </c>
      <c r="F374" s="2">
        <f t="shared" si="58"/>
        <v>-0.13892078071182803</v>
      </c>
      <c r="G374" s="3">
        <f t="shared" si="52"/>
        <v>0.2870264064293907</v>
      </c>
      <c r="H374" s="3">
        <f t="shared" si="53"/>
        <v>0.13892078071182803</v>
      </c>
      <c r="I374" s="3">
        <f t="shared" si="54"/>
        <v>6.9460391781533834E-2</v>
      </c>
      <c r="J374" s="3">
        <f t="shared" si="60"/>
        <v>0.20838117249336185</v>
      </c>
      <c r="K374" s="3">
        <f t="shared" si="55"/>
        <v>-8.7117180855300624E-6</v>
      </c>
      <c r="L374" s="4">
        <f t="shared" si="59"/>
        <v>0.68114152266433992</v>
      </c>
      <c r="M374" s="4">
        <v>0.68114152266433992</v>
      </c>
    </row>
    <row r="375" spans="3:13">
      <c r="C375" s="6">
        <f t="shared" si="56"/>
        <v>37.200000000000259</v>
      </c>
      <c r="D375" s="6">
        <f t="shared" si="57"/>
        <v>87.200000000000259</v>
      </c>
      <c r="E375" s="18">
        <f t="shared" si="51"/>
        <v>37.200000000000259</v>
      </c>
      <c r="F375" s="2">
        <f t="shared" si="58"/>
        <v>-0.13990825688073649</v>
      </c>
      <c r="G375" s="3">
        <f t="shared" si="52"/>
        <v>0.28669724770642119</v>
      </c>
      <c r="H375" s="3">
        <f t="shared" si="53"/>
        <v>0.13990825688073649</v>
      </c>
      <c r="I375" s="3">
        <f t="shared" si="54"/>
        <v>6.9954129856579519E-2</v>
      </c>
      <c r="J375" s="3">
        <f t="shared" si="60"/>
        <v>0.209862386737316</v>
      </c>
      <c r="K375" s="3">
        <f t="shared" si="55"/>
        <v>-8.7837176351579505E-6</v>
      </c>
      <c r="L375" s="4">
        <f t="shared" si="59"/>
        <v>0.67806539227138674</v>
      </c>
      <c r="M375" s="4">
        <v>0.67806539227138674</v>
      </c>
    </row>
    <row r="376" spans="3:13">
      <c r="C376" s="6">
        <f t="shared" si="56"/>
        <v>37.30000000000026</v>
      </c>
      <c r="D376" s="6">
        <f t="shared" si="57"/>
        <v>87.300000000000267</v>
      </c>
      <c r="E376" s="18">
        <f t="shared" si="51"/>
        <v>37.30000000000026</v>
      </c>
      <c r="F376" s="2">
        <f t="shared" si="58"/>
        <v>-0.14089347079038056</v>
      </c>
      <c r="G376" s="3">
        <f t="shared" si="52"/>
        <v>0.28636884306987315</v>
      </c>
      <c r="H376" s="3">
        <f t="shared" si="53"/>
        <v>0.14089347079038056</v>
      </c>
      <c r="I376" s="3">
        <f t="shared" si="54"/>
        <v>7.0446736802145998E-2</v>
      </c>
      <c r="J376" s="3">
        <f t="shared" si="60"/>
        <v>0.21134020759252656</v>
      </c>
      <c r="K376" s="3">
        <f t="shared" si="55"/>
        <v>-8.8557172207015533E-6</v>
      </c>
      <c r="L376" s="4">
        <f t="shared" si="59"/>
        <v>0.67501787031925287</v>
      </c>
      <c r="M376" s="4">
        <v>0.67501787031925287</v>
      </c>
    </row>
    <row r="377" spans="3:13">
      <c r="C377" s="6">
        <f t="shared" si="56"/>
        <v>37.400000000000261</v>
      </c>
      <c r="D377" s="6">
        <f t="shared" si="57"/>
        <v>87.400000000000261</v>
      </c>
      <c r="E377" s="18">
        <f t="shared" si="51"/>
        <v>37.400000000000261</v>
      </c>
      <c r="F377" s="2">
        <f t="shared" si="58"/>
        <v>-0.14187643020595223</v>
      </c>
      <c r="G377" s="3">
        <f t="shared" si="52"/>
        <v>0.28604118993134925</v>
      </c>
      <c r="H377" s="3">
        <f t="shared" si="53"/>
        <v>0.14187643020595223</v>
      </c>
      <c r="I377" s="3">
        <f t="shared" si="54"/>
        <v>7.093821650082556E-2</v>
      </c>
      <c r="J377" s="3">
        <f t="shared" si="60"/>
        <v>0.2128146467067778</v>
      </c>
      <c r="K377" s="3">
        <f t="shared" si="55"/>
        <v>-8.9277168422718933E-6</v>
      </c>
      <c r="L377" s="4">
        <f t="shared" si="59"/>
        <v>0.67199848556386355</v>
      </c>
      <c r="M377" s="4">
        <v>0.67199848556386355</v>
      </c>
    </row>
    <row r="378" spans="3:13">
      <c r="C378" s="6">
        <f t="shared" si="56"/>
        <v>37.500000000000263</v>
      </c>
      <c r="D378" s="6">
        <f t="shared" si="57"/>
        <v>87.500000000000256</v>
      </c>
      <c r="E378" s="18">
        <f t="shared" si="51"/>
        <v>37.500000000000263</v>
      </c>
      <c r="F378" s="2">
        <f t="shared" si="58"/>
        <v>-0.14285714285714543</v>
      </c>
      <c r="G378" s="3">
        <f t="shared" si="52"/>
        <v>0.28571428571428487</v>
      </c>
      <c r="H378" s="3">
        <f t="shared" si="53"/>
        <v>0.14285714285714543</v>
      </c>
      <c r="I378" s="3">
        <f t="shared" si="54"/>
        <v>7.142857281746158E-2</v>
      </c>
      <c r="J378" s="3">
        <f t="shared" si="60"/>
        <v>0.21428571567460702</v>
      </c>
      <c r="K378" s="3">
        <f t="shared" si="55"/>
        <v>-8.9997165000077484E-6</v>
      </c>
      <c r="L378" s="4">
        <f t="shared" si="59"/>
        <v>0.66900677814369613</v>
      </c>
      <c r="M378" s="4">
        <v>0.66900677814369613</v>
      </c>
    </row>
    <row r="379" spans="3:13">
      <c r="C379" s="6">
        <f t="shared" si="56"/>
        <v>37.600000000000264</v>
      </c>
      <c r="D379" s="6">
        <f t="shared" si="57"/>
        <v>87.600000000000264</v>
      </c>
      <c r="E379" s="18">
        <f t="shared" si="51"/>
        <v>37.600000000000264</v>
      </c>
      <c r="F379" s="2">
        <f t="shared" si="58"/>
        <v>-0.14383561643835874</v>
      </c>
      <c r="G379" s="3">
        <f t="shared" si="52"/>
        <v>0.2853881278538804</v>
      </c>
      <c r="H379" s="3">
        <f t="shared" si="53"/>
        <v>0.14383561643835874</v>
      </c>
      <c r="I379" s="3">
        <f t="shared" si="54"/>
        <v>7.1917809599249899E-2</v>
      </c>
      <c r="J379" s="3">
        <f t="shared" si="60"/>
        <v>0.21575342603760864</v>
      </c>
      <c r="K379" s="3">
        <f t="shared" si="55"/>
        <v>-9.0717161940201407E-6</v>
      </c>
      <c r="L379" s="4">
        <f t="shared" si="59"/>
        <v>0.66604229921685665</v>
      </c>
      <c r="M379" s="4">
        <v>0.66604229921685665</v>
      </c>
    </row>
    <row r="380" spans="3:13">
      <c r="C380" s="6">
        <f t="shared" si="56"/>
        <v>37.700000000000266</v>
      </c>
      <c r="D380" s="6">
        <f t="shared" si="57"/>
        <v>87.700000000000273</v>
      </c>
      <c r="E380" s="18">
        <f t="shared" si="51"/>
        <v>37.700000000000266</v>
      </c>
      <c r="F380" s="2">
        <f t="shared" si="58"/>
        <v>-0.14481185860889653</v>
      </c>
      <c r="G380" s="3">
        <f t="shared" si="52"/>
        <v>0.28506271379703446</v>
      </c>
      <c r="H380" s="3">
        <f t="shared" si="53"/>
        <v>0.14481185860889653</v>
      </c>
      <c r="I380" s="3">
        <f t="shared" si="54"/>
        <v>7.2405930675839322E-2</v>
      </c>
      <c r="J380" s="3">
        <f t="shared" si="60"/>
        <v>0.21721778928473584</v>
      </c>
      <c r="K380" s="3">
        <f t="shared" si="55"/>
        <v>-9.1437159244478483E-6</v>
      </c>
      <c r="L380" s="4">
        <f t="shared" si="59"/>
        <v>0.66310461061250336</v>
      </c>
      <c r="M380" s="4">
        <v>0.66310461061250336</v>
      </c>
    </row>
    <row r="381" spans="3:13">
      <c r="C381" s="6">
        <f t="shared" si="56"/>
        <v>37.800000000000267</v>
      </c>
      <c r="D381" s="6">
        <f t="shared" si="57"/>
        <v>87.800000000000267</v>
      </c>
      <c r="E381" s="18">
        <f t="shared" si="51"/>
        <v>37.800000000000267</v>
      </c>
      <c r="F381" s="2">
        <f t="shared" si="58"/>
        <v>-0.14578587699316889</v>
      </c>
      <c r="G381" s="3">
        <f t="shared" si="52"/>
        <v>0.28473804100227706</v>
      </c>
      <c r="H381" s="3">
        <f t="shared" si="53"/>
        <v>0.14578587699316889</v>
      </c>
      <c r="I381" s="3">
        <f t="shared" si="54"/>
        <v>7.2892939859431655E-2</v>
      </c>
      <c r="J381" s="3">
        <f t="shared" si="60"/>
        <v>0.21867881685260054</v>
      </c>
      <c r="K381" s="3">
        <f t="shared" si="55"/>
        <v>-9.215715691429649E-6</v>
      </c>
      <c r="L381" s="4">
        <f t="shared" si="59"/>
        <v>0.66019328449594095</v>
      </c>
      <c r="M381" s="4">
        <v>0.66019328449594095</v>
      </c>
    </row>
    <row r="382" spans="3:13">
      <c r="C382" s="6">
        <f t="shared" si="56"/>
        <v>37.900000000000269</v>
      </c>
      <c r="D382" s="6">
        <f t="shared" si="57"/>
        <v>87.900000000000261</v>
      </c>
      <c r="E382" s="18">
        <f t="shared" si="51"/>
        <v>37.900000000000269</v>
      </c>
      <c r="F382" s="2">
        <f t="shared" si="58"/>
        <v>-0.14675767918089</v>
      </c>
      <c r="G382" s="3">
        <f t="shared" si="52"/>
        <v>0.28441410693970337</v>
      </c>
      <c r="H382" s="3">
        <f t="shared" si="53"/>
        <v>0.14675767918089</v>
      </c>
      <c r="I382" s="3">
        <f t="shared" si="54"/>
        <v>7.3378840944880813E-2</v>
      </c>
      <c r="J382" s="3">
        <f t="shared" si="60"/>
        <v>0.22013652012577081</v>
      </c>
      <c r="K382" s="3">
        <f t="shared" si="55"/>
        <v>-9.2877154950488094E-6</v>
      </c>
      <c r="L382" s="4">
        <f t="shared" si="59"/>
        <v>0.65730790304674658</v>
      </c>
      <c r="M382" s="4">
        <v>0.65730790304674658</v>
      </c>
    </row>
    <row r="383" spans="3:13">
      <c r="C383" s="6">
        <f t="shared" si="56"/>
        <v>38.00000000000027</v>
      </c>
      <c r="D383" s="6">
        <f t="shared" si="57"/>
        <v>88.00000000000027</v>
      </c>
      <c r="E383" s="18">
        <f t="shared" si="51"/>
        <v>38.00000000000027</v>
      </c>
      <c r="F383" s="2">
        <f t="shared" si="58"/>
        <v>-0.14772727272727534</v>
      </c>
      <c r="G383" s="3">
        <f t="shared" si="52"/>
        <v>0.28409090909090823</v>
      </c>
      <c r="H383" s="3">
        <f t="shared" si="53"/>
        <v>0.14772727272727534</v>
      </c>
      <c r="I383" s="3">
        <f t="shared" si="54"/>
        <v>7.3863637709791499E-2</v>
      </c>
      <c r="J383" s="3">
        <f t="shared" si="60"/>
        <v>0.22159091043706686</v>
      </c>
      <c r="K383" s="3">
        <f t="shared" si="55"/>
        <v>-9.3597153354718632E-6</v>
      </c>
      <c r="L383" s="4">
        <f t="shared" si="59"/>
        <v>0.65444805814932538</v>
      </c>
      <c r="M383" s="4">
        <v>0.65444805814932538</v>
      </c>
    </row>
    <row r="384" spans="3:13">
      <c r="C384" s="6">
        <f t="shared" si="56"/>
        <v>38.100000000000271</v>
      </c>
      <c r="D384" s="6">
        <f t="shared" si="57"/>
        <v>88.100000000000279</v>
      </c>
      <c r="E384" s="18">
        <f t="shared" si="51"/>
        <v>38.100000000000271</v>
      </c>
      <c r="F384" s="2">
        <f t="shared" si="58"/>
        <v>-0.14869466515323757</v>
      </c>
      <c r="G384" s="3">
        <f t="shared" si="52"/>
        <v>0.28376844494892078</v>
      </c>
      <c r="H384" s="3">
        <f t="shared" si="53"/>
        <v>0.14869466515323757</v>
      </c>
      <c r="I384" s="3">
        <f t="shared" si="54"/>
        <v>7.4347333914617064E-2</v>
      </c>
      <c r="J384" s="3">
        <f t="shared" si="60"/>
        <v>0.22304199906785463</v>
      </c>
      <c r="K384" s="3">
        <f t="shared" si="55"/>
        <v>-9.4317152128098325E-6</v>
      </c>
      <c r="L384" s="4">
        <f t="shared" si="59"/>
        <v>0.65161335109532192</v>
      </c>
      <c r="M384" s="4">
        <v>0.65161335109532192</v>
      </c>
    </row>
    <row r="385" spans="3:13">
      <c r="C385" s="6">
        <f t="shared" si="56"/>
        <v>38.200000000000273</v>
      </c>
      <c r="D385" s="6">
        <f t="shared" si="57"/>
        <v>88.200000000000273</v>
      </c>
      <c r="E385" s="18">
        <f t="shared" si="51"/>
        <v>38.200000000000273</v>
      </c>
      <c r="F385" s="2">
        <f t="shared" si="58"/>
        <v>-0.14965986394558087</v>
      </c>
      <c r="G385" s="3">
        <f t="shared" si="52"/>
        <v>0.2834467120181397</v>
      </c>
      <c r="H385" s="3">
        <f t="shared" si="53"/>
        <v>0.14965986394558087</v>
      </c>
      <c r="I385" s="3">
        <f t="shared" si="54"/>
        <v>7.4829933302756751E-2</v>
      </c>
      <c r="J385" s="3">
        <f t="shared" si="60"/>
        <v>0.22448979724833762</v>
      </c>
      <c r="K385" s="3">
        <f t="shared" si="55"/>
        <v>-9.5037151271459841E-6</v>
      </c>
      <c r="L385" s="4">
        <f t="shared" si="59"/>
        <v>0.64880339229734874</v>
      </c>
      <c r="M385" s="4">
        <v>0.64880339229734874</v>
      </c>
    </row>
    <row r="386" spans="3:13">
      <c r="C386" s="6">
        <f t="shared" si="56"/>
        <v>38.300000000000274</v>
      </c>
      <c r="D386" s="6">
        <f t="shared" si="57"/>
        <v>88.300000000000267</v>
      </c>
      <c r="E386" s="18">
        <f t="shared" si="51"/>
        <v>38.300000000000274</v>
      </c>
      <c r="F386" s="2">
        <f t="shared" si="58"/>
        <v>-0.15062287655719403</v>
      </c>
      <c r="G386" s="3">
        <f t="shared" si="52"/>
        <v>0.28312570781426866</v>
      </c>
      <c r="H386" s="3">
        <f t="shared" si="53"/>
        <v>0.15062287655719403</v>
      </c>
      <c r="I386" s="3">
        <f t="shared" si="54"/>
        <v>7.5311439600652133E-2</v>
      </c>
      <c r="J386" s="3">
        <f t="shared" si="60"/>
        <v>0.22593431615784615</v>
      </c>
      <c r="K386" s="3">
        <f t="shared" si="55"/>
        <v>-9.575715078674607E-6</v>
      </c>
      <c r="L386" s="4">
        <f t="shared" si="59"/>
        <v>0.64601780101351891</v>
      </c>
      <c r="M386" s="4">
        <v>0.64601780101351891</v>
      </c>
    </row>
    <row r="387" spans="3:13">
      <c r="C387" s="6">
        <f t="shared" si="56"/>
        <v>38.400000000000276</v>
      </c>
      <c r="D387" s="6">
        <f t="shared" si="57"/>
        <v>88.400000000000276</v>
      </c>
      <c r="E387" s="18">
        <f t="shared" ref="E387:E450" si="61">$A$10*$C387</f>
        <v>38.400000000000276</v>
      </c>
      <c r="F387" s="2">
        <f t="shared" si="58"/>
        <v>-0.15158371040724247</v>
      </c>
      <c r="G387" s="3">
        <f t="shared" ref="G387:G450" si="62">IF(($A$4*$A$6-$E387)&gt;0,($E387+$A$14*$A$4)/$D387,($A$14*$A$4+$A$6*$A$4)/$D387)</f>
        <v>0.2828054298642525</v>
      </c>
      <c r="H387" s="3">
        <f t="shared" ref="H387:H450" si="63">($E387-$A$4*$A$6)/$D387</f>
        <v>0.15158371040724247</v>
      </c>
      <c r="I387" s="3">
        <f t="shared" ref="I387:I450" si="64">0.5*(SQRT(($A$16+$H387)^2+4*$A$16*$G387))</f>
        <v>7.5791856517883241E-2</v>
      </c>
      <c r="J387" s="3">
        <f t="shared" si="60"/>
        <v>0.22737556692512573</v>
      </c>
      <c r="K387" s="3">
        <f t="shared" ref="K387:K450" si="65">0.5*(SQRT(($A$8+$G387)^2+4*$A$8*$F387)-($A$8+$G387))</f>
        <v>-9.647715067478968E-6</v>
      </c>
      <c r="L387" s="4">
        <f t="shared" si="59"/>
        <v>0.64325620508229486</v>
      </c>
      <c r="M387" s="4">
        <v>0.64325620508229486</v>
      </c>
    </row>
    <row r="388" spans="3:13">
      <c r="C388" s="6">
        <f t="shared" ref="C388:C451" si="66">C387+$A$18</f>
        <v>38.500000000000277</v>
      </c>
      <c r="D388" s="6">
        <f t="shared" ref="D388:D451" si="67">$A$4+$C388</f>
        <v>88.500000000000284</v>
      </c>
      <c r="E388" s="18">
        <f t="shared" si="61"/>
        <v>38.500000000000277</v>
      </c>
      <c r="F388" s="2">
        <f t="shared" ref="F388:F451" si="68">($A$4*$A$6-$E388)/$D388</f>
        <v>-0.15254237288135858</v>
      </c>
      <c r="G388" s="3">
        <f t="shared" si="62"/>
        <v>0.28248587570621381</v>
      </c>
      <c r="H388" s="3">
        <f t="shared" si="63"/>
        <v>0.15254237288135858</v>
      </c>
      <c r="I388" s="3">
        <f t="shared" si="64"/>
        <v>7.627118774726363E-2</v>
      </c>
      <c r="J388" s="3">
        <f t="shared" si="60"/>
        <v>0.22881356062862221</v>
      </c>
      <c r="K388" s="3">
        <f t="shared" si="65"/>
        <v>-9.7197150936978449E-6</v>
      </c>
      <c r="L388" s="4">
        <f t="shared" ref="L388:L451" si="69">IF($J388&gt;0,-LOG($J388),14+LOG($K388))</f>
        <v>0.6405182406671972</v>
      </c>
      <c r="M388" s="4">
        <v>0.6405182406671972</v>
      </c>
    </row>
    <row r="389" spans="3:13">
      <c r="C389" s="6">
        <f t="shared" si="66"/>
        <v>38.600000000000279</v>
      </c>
      <c r="D389" s="6">
        <f t="shared" si="67"/>
        <v>88.600000000000279</v>
      </c>
      <c r="E389" s="18">
        <f t="shared" si="61"/>
        <v>38.600000000000279</v>
      </c>
      <c r="F389" s="2">
        <f t="shared" si="68"/>
        <v>-0.1534988713318311</v>
      </c>
      <c r="G389" s="3">
        <f t="shared" si="62"/>
        <v>0.28216704288938965</v>
      </c>
      <c r="H389" s="3">
        <f t="shared" si="63"/>
        <v>0.1534988713318311</v>
      </c>
      <c r="I389" s="3">
        <f t="shared" si="64"/>
        <v>7.6749436964935136E-2</v>
      </c>
      <c r="J389" s="3">
        <f t="shared" si="60"/>
        <v>0.23024830829676624</v>
      </c>
      <c r="K389" s="3">
        <f t="shared" si="65"/>
        <v>-9.7917151574145045E-6</v>
      </c>
      <c r="L389" s="4">
        <f t="shared" si="69"/>
        <v>0.63780355201093308</v>
      </c>
      <c r="M389" s="4">
        <v>0.63780355201093308</v>
      </c>
    </row>
    <row r="390" spans="3:13">
      <c r="C390" s="6">
        <f t="shared" si="66"/>
        <v>38.70000000000028</v>
      </c>
      <c r="D390" s="6">
        <f t="shared" si="67"/>
        <v>88.700000000000273</v>
      </c>
      <c r="E390" s="18">
        <f t="shared" si="61"/>
        <v>38.70000000000028</v>
      </c>
      <c r="F390" s="2">
        <f t="shared" si="68"/>
        <v>-0.15445321307779297</v>
      </c>
      <c r="G390" s="3">
        <f t="shared" si="62"/>
        <v>0.28184892897406905</v>
      </c>
      <c r="H390" s="3">
        <f t="shared" si="63"/>
        <v>0.15445321307779297</v>
      </c>
      <c r="I390" s="3">
        <f t="shared" si="64"/>
        <v>7.7226607830461758E-2</v>
      </c>
      <c r="J390" s="3">
        <f t="shared" si="60"/>
        <v>0.23167982090825473</v>
      </c>
      <c r="K390" s="3">
        <f t="shared" si="65"/>
        <v>-9.8637152588232357E-6</v>
      </c>
      <c r="L390" s="4">
        <f t="shared" si="69"/>
        <v>0.63511179119853234</v>
      </c>
      <c r="M390" s="4">
        <v>0.63511179119853234</v>
      </c>
    </row>
    <row r="391" spans="3:13">
      <c r="C391" s="6">
        <f t="shared" si="66"/>
        <v>38.800000000000281</v>
      </c>
      <c r="D391" s="6">
        <f t="shared" si="67"/>
        <v>88.800000000000281</v>
      </c>
      <c r="E391" s="18">
        <f t="shared" si="61"/>
        <v>38.800000000000281</v>
      </c>
      <c r="F391" s="2">
        <f t="shared" si="68"/>
        <v>-0.15540540540540809</v>
      </c>
      <c r="G391" s="3">
        <f t="shared" si="62"/>
        <v>0.28153153153153065</v>
      </c>
      <c r="H391" s="3">
        <f t="shared" si="63"/>
        <v>0.15540540540540809</v>
      </c>
      <c r="I391" s="3">
        <f t="shared" si="64"/>
        <v>7.7702703986923027E-2</v>
      </c>
      <c r="J391" s="3">
        <f t="shared" si="60"/>
        <v>0.23310810939233112</v>
      </c>
      <c r="K391" s="3">
        <f t="shared" si="65"/>
        <v>-9.9357153980073054E-6</v>
      </c>
      <c r="L391" s="4">
        <f t="shared" si="69"/>
        <v>0.63244261792909828</v>
      </c>
      <c r="M391" s="4">
        <v>0.63244261792909828</v>
      </c>
    </row>
    <row r="392" spans="3:13">
      <c r="C392" s="6">
        <f t="shared" si="66"/>
        <v>38.900000000000283</v>
      </c>
      <c r="D392" s="6">
        <f t="shared" si="67"/>
        <v>88.90000000000029</v>
      </c>
      <c r="E392" s="18">
        <f t="shared" si="61"/>
        <v>38.900000000000283</v>
      </c>
      <c r="F392" s="2">
        <f t="shared" si="68"/>
        <v>-0.15635545556805666</v>
      </c>
      <c r="G392" s="3">
        <f t="shared" si="62"/>
        <v>0.28121484814398107</v>
      </c>
      <c r="H392" s="3">
        <f t="shared" si="63"/>
        <v>0.15635545556805666</v>
      </c>
      <c r="I392" s="3">
        <f t="shared" si="64"/>
        <v>7.8177729061006729E-2</v>
      </c>
      <c r="J392" s="3">
        <f t="shared" si="60"/>
        <v>0.23453318462906339</v>
      </c>
      <c r="K392" s="3">
        <f t="shared" si="65"/>
        <v>-1.0007715575077736E-5</v>
      </c>
      <c r="L392" s="4">
        <f t="shared" si="69"/>
        <v>0.62979569929579793</v>
      </c>
      <c r="M392" s="4">
        <v>0.62979569929579793</v>
      </c>
    </row>
    <row r="393" spans="3:13">
      <c r="C393" s="6">
        <f t="shared" si="66"/>
        <v>39.000000000000284</v>
      </c>
      <c r="D393" s="6">
        <f t="shared" si="67"/>
        <v>89.000000000000284</v>
      </c>
      <c r="E393" s="18">
        <f t="shared" si="61"/>
        <v>39.000000000000284</v>
      </c>
      <c r="F393" s="2">
        <f t="shared" si="68"/>
        <v>-0.15730337078651954</v>
      </c>
      <c r="G393" s="3">
        <f t="shared" si="62"/>
        <v>0.28089887640449346</v>
      </c>
      <c r="H393" s="3">
        <f t="shared" si="63"/>
        <v>0.15730337078651954</v>
      </c>
      <c r="I393" s="3">
        <f t="shared" si="64"/>
        <v>7.8651686663101017E-2</v>
      </c>
      <c r="J393" s="3">
        <f t="shared" si="60"/>
        <v>0.23595505744962056</v>
      </c>
      <c r="K393" s="3">
        <f t="shared" si="65"/>
        <v>-1.007971579020106E-5</v>
      </c>
      <c r="L393" s="4">
        <f t="shared" si="69"/>
        <v>0.62717070957373999</v>
      </c>
      <c r="M393" s="4">
        <v>0.62717070957373999</v>
      </c>
    </row>
    <row r="394" spans="3:13">
      <c r="C394" s="6">
        <f t="shared" si="66"/>
        <v>39.100000000000286</v>
      </c>
      <c r="D394" s="6">
        <f t="shared" si="67"/>
        <v>89.100000000000279</v>
      </c>
      <c r="E394" s="18">
        <f t="shared" si="61"/>
        <v>39.100000000000286</v>
      </c>
      <c r="F394" s="2">
        <f t="shared" si="68"/>
        <v>-0.15824915824916097</v>
      </c>
      <c r="G394" s="3">
        <f t="shared" si="62"/>
        <v>0.28058361391694636</v>
      </c>
      <c r="H394" s="3">
        <f t="shared" si="63"/>
        <v>0.15824915824916097</v>
      </c>
      <c r="I394" s="3">
        <f t="shared" si="64"/>
        <v>7.9124580387385832E-2</v>
      </c>
      <c r="J394" s="3">
        <f t="shared" si="60"/>
        <v>0.23737373863654682</v>
      </c>
      <c r="K394" s="3">
        <f t="shared" si="65"/>
        <v>-1.0151716043460546E-5</v>
      </c>
      <c r="L394" s="4">
        <f t="shared" si="69"/>
        <v>0.62456733001540143</v>
      </c>
      <c r="M394" s="4">
        <v>0.62456733001540143</v>
      </c>
    </row>
    <row r="395" spans="3:13">
      <c r="C395" s="6">
        <f t="shared" si="66"/>
        <v>39.200000000000287</v>
      </c>
      <c r="D395" s="6">
        <f t="shared" si="67"/>
        <v>89.200000000000287</v>
      </c>
      <c r="E395" s="18">
        <f t="shared" si="61"/>
        <v>39.200000000000287</v>
      </c>
      <c r="F395" s="2">
        <f t="shared" si="68"/>
        <v>-0.15919282511211033</v>
      </c>
      <c r="G395" s="3">
        <f t="shared" si="62"/>
        <v>0.28026905829596321</v>
      </c>
      <c r="H395" s="3">
        <f t="shared" si="63"/>
        <v>0.15919282511211033</v>
      </c>
      <c r="I395" s="3">
        <f t="shared" si="64"/>
        <v>7.95964138119237E-2</v>
      </c>
      <c r="J395" s="3">
        <f t="shared" si="60"/>
        <v>0.23878923892403403</v>
      </c>
      <c r="K395" s="3">
        <f t="shared" si="65"/>
        <v>-1.0223716335022726E-5</v>
      </c>
      <c r="L395" s="4">
        <f t="shared" si="69"/>
        <v>0.62198524865328519</v>
      </c>
      <c r="M395" s="4">
        <v>0.62198524865328519</v>
      </c>
    </row>
    <row r="396" spans="3:13">
      <c r="C396" s="6">
        <f t="shared" si="66"/>
        <v>39.300000000000288</v>
      </c>
      <c r="D396" s="6">
        <f t="shared" si="67"/>
        <v>89.300000000000296</v>
      </c>
      <c r="E396" s="18">
        <f t="shared" si="61"/>
        <v>39.300000000000288</v>
      </c>
      <c r="F396" s="2">
        <f t="shared" si="68"/>
        <v>-0.16013437849944279</v>
      </c>
      <c r="G396" s="3">
        <f t="shared" si="62"/>
        <v>0.2799552071668524</v>
      </c>
      <c r="H396" s="3">
        <f t="shared" si="63"/>
        <v>0.16013437849944279</v>
      </c>
      <c r="I396" s="3">
        <f t="shared" si="64"/>
        <v>8.0067190498750135E-2</v>
      </c>
      <c r="J396" s="3">
        <f t="shared" si="60"/>
        <v>0.24020156899819292</v>
      </c>
      <c r="K396" s="3">
        <f t="shared" si="65"/>
        <v>-1.0295716664970866E-5</v>
      </c>
      <c r="L396" s="4">
        <f t="shared" si="69"/>
        <v>0.61942416010949986</v>
      </c>
      <c r="M396" s="4">
        <v>0.61942416010949986</v>
      </c>
    </row>
    <row r="397" spans="3:13">
      <c r="C397" s="6">
        <f t="shared" si="66"/>
        <v>39.40000000000029</v>
      </c>
      <c r="D397" s="6">
        <f t="shared" si="67"/>
        <v>89.40000000000029</v>
      </c>
      <c r="E397" s="18">
        <f t="shared" si="61"/>
        <v>39.40000000000029</v>
      </c>
      <c r="F397" s="2">
        <f t="shared" si="68"/>
        <v>-0.16107382550335841</v>
      </c>
      <c r="G397" s="3">
        <f t="shared" si="62"/>
        <v>0.27964205816554721</v>
      </c>
      <c r="H397" s="3">
        <f t="shared" si="63"/>
        <v>0.16107382550335841</v>
      </c>
      <c r="I397" s="3">
        <f t="shared" si="64"/>
        <v>8.0536913993963136E-2</v>
      </c>
      <c r="J397" s="3">
        <f t="shared" si="60"/>
        <v>0.24161073949732154</v>
      </c>
      <c r="K397" s="3">
        <f t="shared" si="65"/>
        <v>-1.0367717033443746E-5</v>
      </c>
      <c r="L397" s="4">
        <f t="shared" si="69"/>
        <v>0.61688376541197831</v>
      </c>
      <c r="M397" s="4">
        <v>0.61688376541197831</v>
      </c>
    </row>
    <row r="398" spans="3:13">
      <c r="C398" s="6">
        <f t="shared" si="66"/>
        <v>39.500000000000291</v>
      </c>
      <c r="D398" s="6">
        <f t="shared" si="67"/>
        <v>89.500000000000284</v>
      </c>
      <c r="E398" s="18">
        <f t="shared" si="61"/>
        <v>39.500000000000291</v>
      </c>
      <c r="F398" s="2">
        <f t="shared" si="68"/>
        <v>-0.16201117318436029</v>
      </c>
      <c r="G398" s="3">
        <f t="shared" si="62"/>
        <v>0.27932960893854658</v>
      </c>
      <c r="H398" s="3">
        <f t="shared" si="63"/>
        <v>0.16201117318436029</v>
      </c>
      <c r="I398" s="3">
        <f t="shared" si="64"/>
        <v>8.1005587827812309E-2</v>
      </c>
      <c r="J398" s="3">
        <f t="shared" si="60"/>
        <v>0.24301676101217259</v>
      </c>
      <c r="K398" s="3">
        <f t="shared" si="65"/>
        <v>-1.0439717440580143E-5</v>
      </c>
      <c r="L398" s="4">
        <f t="shared" si="69"/>
        <v>0.61436377181705415</v>
      </c>
      <c r="M398" s="4">
        <v>0.61436377181705415</v>
      </c>
    </row>
    <row r="399" spans="3:13">
      <c r="C399" s="6">
        <f t="shared" si="66"/>
        <v>39.600000000000293</v>
      </c>
      <c r="D399" s="6">
        <f t="shared" si="67"/>
        <v>89.600000000000293</v>
      </c>
      <c r="E399" s="18">
        <f t="shared" si="61"/>
        <v>39.600000000000293</v>
      </c>
      <c r="F399" s="2">
        <f t="shared" si="68"/>
        <v>-0.1629464285714313</v>
      </c>
      <c r="G399" s="3">
        <f t="shared" si="62"/>
        <v>0.27901785714285621</v>
      </c>
      <c r="H399" s="3">
        <f t="shared" si="63"/>
        <v>0.1629464285714313</v>
      </c>
      <c r="I399" s="3">
        <f t="shared" si="64"/>
        <v>8.1473215514787173E-2</v>
      </c>
      <c r="J399" s="3">
        <f t="shared" si="60"/>
        <v>0.24441964408621847</v>
      </c>
      <c r="K399" s="3">
        <f t="shared" si="65"/>
        <v>-1.0511717886491079E-5</v>
      </c>
      <c r="L399" s="4">
        <f t="shared" si="69"/>
        <v>0.61186389263813679</v>
      </c>
      <c r="M399" s="4">
        <v>0.61186389263813679</v>
      </c>
    </row>
    <row r="400" spans="3:13">
      <c r="C400" s="6">
        <f t="shared" si="66"/>
        <v>39.700000000000294</v>
      </c>
      <c r="D400" s="6">
        <f t="shared" si="67"/>
        <v>89.700000000000301</v>
      </c>
      <c r="E400" s="18">
        <f t="shared" si="61"/>
        <v>39.700000000000294</v>
      </c>
      <c r="F400" s="2">
        <f t="shared" si="68"/>
        <v>-0.16387959866221008</v>
      </c>
      <c r="G400" s="3">
        <f t="shared" si="62"/>
        <v>0.27870680044592994</v>
      </c>
      <c r="H400" s="3">
        <f t="shared" si="63"/>
        <v>0.16387959866221008</v>
      </c>
      <c r="I400" s="3">
        <f t="shared" si="64"/>
        <v>8.1939800553705172E-2</v>
      </c>
      <c r="J400" s="3">
        <f t="shared" si="60"/>
        <v>0.24581939921591525</v>
      </c>
      <c r="K400" s="3">
        <f t="shared" si="65"/>
        <v>-1.0583718371287576E-5</v>
      </c>
      <c r="L400" s="4">
        <f t="shared" si="69"/>
        <v>0.6093838470802333</v>
      </c>
      <c r="M400" s="4">
        <v>0.6093838470802333</v>
      </c>
    </row>
    <row r="401" spans="3:13">
      <c r="C401" s="6">
        <f t="shared" si="66"/>
        <v>39.800000000000296</v>
      </c>
      <c r="D401" s="6">
        <f t="shared" si="67"/>
        <v>89.800000000000296</v>
      </c>
      <c r="E401" s="18">
        <f t="shared" si="61"/>
        <v>39.800000000000296</v>
      </c>
      <c r="F401" s="2">
        <f t="shared" si="68"/>
        <v>-0.16481069042316535</v>
      </c>
      <c r="G401" s="3">
        <f t="shared" si="62"/>
        <v>0.27839643652561158</v>
      </c>
      <c r="H401" s="3">
        <f t="shared" si="63"/>
        <v>0.16481069042316535</v>
      </c>
      <c r="I401" s="3">
        <f t="shared" si="64"/>
        <v>8.240534642779887E-2</v>
      </c>
      <c r="J401" s="3">
        <f t="shared" si="60"/>
        <v>0.24721603685096422</v>
      </c>
      <c r="K401" s="3">
        <f t="shared" si="65"/>
        <v>-1.0655718895136168E-5</v>
      </c>
      <c r="L401" s="4">
        <f t="shared" si="69"/>
        <v>0.60692336008008196</v>
      </c>
      <c r="M401" s="4">
        <v>0.60692336008008196</v>
      </c>
    </row>
    <row r="402" spans="3:13">
      <c r="C402" s="6">
        <f t="shared" si="66"/>
        <v>39.900000000000297</v>
      </c>
      <c r="D402" s="6">
        <f t="shared" si="67"/>
        <v>89.90000000000029</v>
      </c>
      <c r="E402" s="18">
        <f t="shared" si="61"/>
        <v>39.900000000000297</v>
      </c>
      <c r="F402" s="2">
        <f t="shared" si="68"/>
        <v>-0.16573971078976918</v>
      </c>
      <c r="G402" s="3">
        <f t="shared" si="62"/>
        <v>0.27808676307007696</v>
      </c>
      <c r="H402" s="3">
        <f t="shared" si="63"/>
        <v>0.16573971078976918</v>
      </c>
      <c r="I402" s="3">
        <f t="shared" si="64"/>
        <v>8.2869856604802547E-2</v>
      </c>
      <c r="J402" s="3">
        <f t="shared" si="60"/>
        <v>0.24860956739457174</v>
      </c>
      <c r="K402" s="3">
        <f t="shared" si="65"/>
        <v>-1.0727719458120122E-5</v>
      </c>
      <c r="L402" s="4">
        <f t="shared" si="69"/>
        <v>0.60448216215166817</v>
      </c>
      <c r="M402" s="4">
        <v>0.60448216215166817</v>
      </c>
    </row>
    <row r="403" spans="3:13">
      <c r="C403" s="6">
        <f t="shared" si="66"/>
        <v>40.000000000000298</v>
      </c>
      <c r="D403" s="6">
        <f t="shared" si="67"/>
        <v>90.000000000000298</v>
      </c>
      <c r="E403" s="18">
        <f t="shared" si="61"/>
        <v>40.000000000000298</v>
      </c>
      <c r="F403" s="2">
        <f t="shared" si="68"/>
        <v>-0.16666666666666943</v>
      </c>
      <c r="G403" s="3">
        <f t="shared" si="62"/>
        <v>0.27777777777777685</v>
      </c>
      <c r="H403" s="3">
        <f t="shared" si="63"/>
        <v>0.16666666666666943</v>
      </c>
      <c r="I403" s="3">
        <f t="shared" si="64"/>
        <v>8.3333334537038409E-2</v>
      </c>
      <c r="J403" s="3">
        <f t="shared" si="60"/>
        <v>0.25000000120370786</v>
      </c>
      <c r="K403" s="3">
        <f t="shared" si="65"/>
        <v>-1.0799720060378215E-5</v>
      </c>
      <c r="L403" s="4">
        <f t="shared" si="69"/>
        <v>0.60205998923690762</v>
      </c>
      <c r="M403" s="4">
        <v>0.60205998923690762</v>
      </c>
    </row>
    <row r="404" spans="3:13">
      <c r="C404" s="6">
        <f t="shared" si="66"/>
        <v>40.1000000000003</v>
      </c>
      <c r="D404" s="6">
        <f t="shared" si="67"/>
        <v>90.100000000000307</v>
      </c>
      <c r="E404" s="18">
        <f t="shared" si="61"/>
        <v>40.1000000000003</v>
      </c>
      <c r="F404" s="2">
        <f t="shared" si="68"/>
        <v>-0.1675915649278607</v>
      </c>
      <c r="G404" s="3">
        <f t="shared" si="62"/>
        <v>0.27746947835737973</v>
      </c>
      <c r="H404" s="3">
        <f t="shared" si="63"/>
        <v>0.1675915649278607</v>
      </c>
      <c r="I404" s="3">
        <f t="shared" si="64"/>
        <v>8.3795783661502088E-2</v>
      </c>
      <c r="J404" s="3">
        <f t="shared" si="60"/>
        <v>0.25138734858936279</v>
      </c>
      <c r="K404" s="3">
        <f t="shared" si="65"/>
        <v>-1.087172070202147E-5</v>
      </c>
      <c r="L404" s="4">
        <f t="shared" si="69"/>
        <v>0.59965658256129117</v>
      </c>
      <c r="M404" s="4">
        <v>0.59965658256129117</v>
      </c>
    </row>
    <row r="405" spans="3:13">
      <c r="C405" s="6">
        <f t="shared" si="66"/>
        <v>40.200000000000301</v>
      </c>
      <c r="D405" s="6">
        <f t="shared" si="67"/>
        <v>90.200000000000301</v>
      </c>
      <c r="E405" s="18">
        <f t="shared" si="61"/>
        <v>40.200000000000301</v>
      </c>
      <c r="F405" s="2">
        <f t="shared" si="68"/>
        <v>-0.16851441241685422</v>
      </c>
      <c r="G405" s="3">
        <f t="shared" si="62"/>
        <v>0.27716186252771524</v>
      </c>
      <c r="H405" s="3">
        <f t="shared" si="63"/>
        <v>0.16851441241685422</v>
      </c>
      <c r="I405" s="3">
        <f t="shared" si="64"/>
        <v>8.4257207399947562E-2</v>
      </c>
      <c r="J405" s="3">
        <f t="shared" si="60"/>
        <v>0.2527716198168018</v>
      </c>
      <c r="K405" s="3">
        <f t="shared" si="65"/>
        <v>-1.094372138321642E-5</v>
      </c>
      <c r="L405" s="4">
        <f t="shared" si="69"/>
        <v>0.5972716884942938</v>
      </c>
      <c r="M405" s="4">
        <v>0.5972716884942938</v>
      </c>
    </row>
    <row r="406" spans="3:13">
      <c r="C406" s="6">
        <f t="shared" si="66"/>
        <v>40.300000000000303</v>
      </c>
      <c r="D406" s="6">
        <f t="shared" si="67"/>
        <v>90.300000000000296</v>
      </c>
      <c r="E406" s="18">
        <f t="shared" si="61"/>
        <v>40.300000000000303</v>
      </c>
      <c r="F406" s="2">
        <f t="shared" si="68"/>
        <v>-0.16943521594684666</v>
      </c>
      <c r="G406" s="3">
        <f t="shared" si="62"/>
        <v>0.27685492801771783</v>
      </c>
      <c r="H406" s="3">
        <f t="shared" si="63"/>
        <v>0.16943521594684666</v>
      </c>
      <c r="I406" s="3">
        <f t="shared" si="64"/>
        <v>8.4717609158971613E-2</v>
      </c>
      <c r="J406" s="3">
        <f t="shared" si="60"/>
        <v>0.25415282510581827</v>
      </c>
      <c r="K406" s="3">
        <f t="shared" si="65"/>
        <v>-1.1015722104046333E-5</v>
      </c>
      <c r="L406" s="4">
        <f t="shared" si="69"/>
        <v>0.59490505841436236</v>
      </c>
      <c r="M406" s="4">
        <v>0.59490505841436236</v>
      </c>
    </row>
    <row r="407" spans="3:13">
      <c r="C407" s="6">
        <f t="shared" si="66"/>
        <v>40.400000000000304</v>
      </c>
      <c r="D407" s="6">
        <f t="shared" si="67"/>
        <v>90.400000000000304</v>
      </c>
      <c r="E407" s="18">
        <f t="shared" si="61"/>
        <v>40.400000000000304</v>
      </c>
      <c r="F407" s="2">
        <f t="shared" si="68"/>
        <v>-0.17035398230088775</v>
      </c>
      <c r="G407" s="3">
        <f t="shared" si="62"/>
        <v>0.27654867256637072</v>
      </c>
      <c r="H407" s="3">
        <f t="shared" si="63"/>
        <v>0.17035398230088775</v>
      </c>
      <c r="I407" s="3">
        <f t="shared" si="64"/>
        <v>8.517699233009754E-2</v>
      </c>
      <c r="J407" s="3">
        <f t="shared" si="60"/>
        <v>0.25553097463098529</v>
      </c>
      <c r="K407" s="3">
        <f t="shared" si="65"/>
        <v>-1.1087722864649985E-5</v>
      </c>
      <c r="L407" s="4">
        <f t="shared" si="69"/>
        <v>0.59255644857830003</v>
      </c>
      <c r="M407" s="4">
        <v>0.59255644857830003</v>
      </c>
    </row>
    <row r="408" spans="3:13">
      <c r="C408" s="6">
        <f t="shared" si="66"/>
        <v>40.500000000000306</v>
      </c>
      <c r="D408" s="6">
        <f t="shared" si="67"/>
        <v>90.500000000000313</v>
      </c>
      <c r="E408" s="18">
        <f t="shared" si="61"/>
        <v>40.500000000000306</v>
      </c>
      <c r="F408" s="2">
        <f t="shared" si="68"/>
        <v>-0.17127071823204698</v>
      </c>
      <c r="G408" s="3">
        <f t="shared" si="62"/>
        <v>0.27624309392265101</v>
      </c>
      <c r="H408" s="3">
        <f t="shared" si="63"/>
        <v>0.17127071823204698</v>
      </c>
      <c r="I408" s="3">
        <f t="shared" si="64"/>
        <v>8.5635360289858603E-2</v>
      </c>
      <c r="J408" s="3">
        <f t="shared" si="60"/>
        <v>0.25690607852190561</v>
      </c>
      <c r="K408" s="3">
        <f t="shared" si="65"/>
        <v>-1.1159723665138399E-5</v>
      </c>
      <c r="L408" s="4">
        <f t="shared" si="69"/>
        <v>0.59022561999487921</v>
      </c>
      <c r="M408" s="4">
        <v>0.59022561999487921</v>
      </c>
    </row>
    <row r="409" spans="3:13">
      <c r="C409" s="6">
        <f t="shared" si="66"/>
        <v>40.600000000000307</v>
      </c>
      <c r="D409" s="6">
        <f t="shared" si="67"/>
        <v>90.600000000000307</v>
      </c>
      <c r="E409" s="18">
        <f t="shared" si="61"/>
        <v>40.600000000000307</v>
      </c>
      <c r="F409" s="2">
        <f t="shared" si="68"/>
        <v>-0.17218543046357895</v>
      </c>
      <c r="G409" s="3">
        <f t="shared" si="62"/>
        <v>0.27593818984547369</v>
      </c>
      <c r="H409" s="3">
        <f t="shared" si="63"/>
        <v>0.17218543046357895</v>
      </c>
      <c r="I409" s="3">
        <f t="shared" si="64"/>
        <v>8.6092716399880628E-2</v>
      </c>
      <c r="J409" s="3">
        <f t="shared" si="60"/>
        <v>0.25827814686345957</v>
      </c>
      <c r="K409" s="3">
        <f t="shared" si="65"/>
        <v>-1.1231724505678109E-5</v>
      </c>
      <c r="L409" s="4">
        <f t="shared" si="69"/>
        <v>0.58791233830251899</v>
      </c>
      <c r="M409" s="4">
        <v>0.58791233830251899</v>
      </c>
    </row>
    <row r="410" spans="3:13">
      <c r="C410" s="6">
        <f t="shared" si="66"/>
        <v>40.700000000000308</v>
      </c>
      <c r="D410" s="6">
        <f t="shared" si="67"/>
        <v>90.700000000000301</v>
      </c>
      <c r="E410" s="18">
        <f t="shared" si="61"/>
        <v>40.700000000000308</v>
      </c>
      <c r="F410" s="2">
        <f t="shared" si="68"/>
        <v>-0.17309812568908772</v>
      </c>
      <c r="G410" s="3">
        <f t="shared" si="62"/>
        <v>0.27563395810363744</v>
      </c>
      <c r="H410" s="3">
        <f t="shared" si="63"/>
        <v>0.17309812568908772</v>
      </c>
      <c r="I410" s="3">
        <f t="shared" si="64"/>
        <v>8.654906400696423E-2</v>
      </c>
      <c r="J410" s="3">
        <f t="shared" si="60"/>
        <v>0.25964718969605194</v>
      </c>
      <c r="K410" s="3">
        <f t="shared" si="65"/>
        <v>-1.1303725386352381E-5</v>
      </c>
      <c r="L410" s="4">
        <f t="shared" si="69"/>
        <v>0.58561637365087038</v>
      </c>
      <c r="M410" s="4">
        <v>0.58561637365087038</v>
      </c>
    </row>
    <row r="411" spans="3:13">
      <c r="C411" s="6">
        <f t="shared" si="66"/>
        <v>40.80000000000031</v>
      </c>
      <c r="D411" s="6">
        <f t="shared" si="67"/>
        <v>90.80000000000031</v>
      </c>
      <c r="E411" s="18">
        <f t="shared" si="61"/>
        <v>40.80000000000031</v>
      </c>
      <c r="F411" s="2">
        <f t="shared" si="68"/>
        <v>-0.17400881057269005</v>
      </c>
      <c r="G411" s="3">
        <f t="shared" si="62"/>
        <v>0.27533039647577001</v>
      </c>
      <c r="H411" s="3">
        <f t="shared" si="63"/>
        <v>0.17400881057269005</v>
      </c>
      <c r="I411" s="3">
        <f t="shared" si="64"/>
        <v>8.7004406443166385E-2</v>
      </c>
      <c r="J411" s="3">
        <f t="shared" si="60"/>
        <v>0.26101321701585645</v>
      </c>
      <c r="K411" s="3">
        <f t="shared" si="65"/>
        <v>-1.1375726307272238E-5</v>
      </c>
      <c r="L411" s="4">
        <f t="shared" si="69"/>
        <v>0.58333750058616307</v>
      </c>
      <c r="M411" s="4">
        <v>0.58333750058616307</v>
      </c>
    </row>
    <row r="412" spans="3:13">
      <c r="C412" s="6">
        <f t="shared" si="66"/>
        <v>40.900000000000311</v>
      </c>
      <c r="D412" s="6">
        <f t="shared" si="67"/>
        <v>90.900000000000318</v>
      </c>
      <c r="E412" s="18">
        <f t="shared" si="61"/>
        <v>40.900000000000311</v>
      </c>
      <c r="F412" s="2">
        <f t="shared" si="68"/>
        <v>-0.17491749174917773</v>
      </c>
      <c r="G412" s="3">
        <f t="shared" si="62"/>
        <v>0.27502750275027404</v>
      </c>
      <c r="H412" s="3">
        <f t="shared" si="63"/>
        <v>0.17491749174917773</v>
      </c>
      <c r="I412" s="3">
        <f t="shared" si="64"/>
        <v>8.7458747025881647E-2</v>
      </c>
      <c r="J412" s="3">
        <f t="shared" si="60"/>
        <v>0.26237623877505939</v>
      </c>
      <c r="K412" s="3">
        <f t="shared" si="65"/>
        <v>-1.1447727268604213E-5</v>
      </c>
      <c r="L412" s="4">
        <f t="shared" si="69"/>
        <v>0.581075497940167</v>
      </c>
      <c r="M412" s="4">
        <v>0.581075497940167</v>
      </c>
    </row>
    <row r="413" spans="3:13">
      <c r="C413" s="6">
        <f t="shared" si="66"/>
        <v>41.000000000000313</v>
      </c>
      <c r="D413" s="6">
        <f t="shared" si="67"/>
        <v>91.000000000000313</v>
      </c>
      <c r="E413" s="18">
        <f t="shared" si="61"/>
        <v>41.000000000000313</v>
      </c>
      <c r="F413" s="2">
        <f t="shared" si="68"/>
        <v>-0.17582417582417867</v>
      </c>
      <c r="G413" s="3">
        <f t="shared" si="62"/>
        <v>0.2747252747252738</v>
      </c>
      <c r="H413" s="3">
        <f t="shared" si="63"/>
        <v>0.17582417582417867</v>
      </c>
      <c r="I413" s="3">
        <f t="shared" si="64"/>
        <v>8.7912089057922652E-2</v>
      </c>
      <c r="J413" s="3">
        <f t="shared" si="60"/>
        <v>0.26373626488210133</v>
      </c>
      <c r="K413" s="3">
        <f t="shared" si="65"/>
        <v>-1.1519728270459328E-5</v>
      </c>
      <c r="L413" s="4">
        <f t="shared" si="69"/>
        <v>0.57883014872263694</v>
      </c>
      <c r="M413" s="4">
        <v>0.57883014872263694</v>
      </c>
    </row>
    <row r="414" spans="3:13">
      <c r="C414" s="6">
        <f t="shared" si="66"/>
        <v>41.100000000000314</v>
      </c>
      <c r="D414" s="6">
        <f t="shared" si="67"/>
        <v>91.100000000000307</v>
      </c>
      <c r="E414" s="18">
        <f t="shared" si="61"/>
        <v>41.100000000000314</v>
      </c>
      <c r="F414" s="2">
        <f t="shared" si="68"/>
        <v>-0.17672886937431678</v>
      </c>
      <c r="G414" s="3">
        <f t="shared" si="62"/>
        <v>0.2744237102085611</v>
      </c>
      <c r="H414" s="3">
        <f t="shared" si="63"/>
        <v>0.17672886937431678</v>
      </c>
      <c r="I414" s="3">
        <f t="shared" si="64"/>
        <v>8.8364435827600063E-2</v>
      </c>
      <c r="J414" s="3">
        <f t="shared" si="60"/>
        <v>0.26509330520191687</v>
      </c>
      <c r="K414" s="3">
        <f t="shared" si="65"/>
        <v>-1.1591729312976362E-5</v>
      </c>
      <c r="L414" s="4">
        <f t="shared" si="69"/>
        <v>0.57660124001710855</v>
      </c>
      <c r="M414" s="4">
        <v>0.57660124001710855</v>
      </c>
    </row>
    <row r="415" spans="3:13">
      <c r="C415" s="6">
        <f t="shared" si="66"/>
        <v>41.200000000000315</v>
      </c>
      <c r="D415" s="6">
        <f t="shared" si="67"/>
        <v>91.200000000000315</v>
      </c>
      <c r="E415" s="18">
        <f t="shared" si="61"/>
        <v>41.200000000000315</v>
      </c>
      <c r="F415" s="2">
        <f t="shared" si="68"/>
        <v>-0.17763157894737128</v>
      </c>
      <c r="G415" s="3">
        <f t="shared" si="62"/>
        <v>0.27412280701754294</v>
      </c>
      <c r="H415" s="3">
        <f t="shared" si="63"/>
        <v>0.17763157894737128</v>
      </c>
      <c r="I415" s="3">
        <f t="shared" si="64"/>
        <v>8.8815790608802223E-2</v>
      </c>
      <c r="J415" s="3">
        <f t="shared" si="60"/>
        <v>0.26644736955617349</v>
      </c>
      <c r="K415" s="3">
        <f t="shared" si="65"/>
        <v>-1.1663730396238581E-5</v>
      </c>
      <c r="L415" s="4">
        <f t="shared" si="69"/>
        <v>0.5743885628799198</v>
      </c>
      <c r="M415" s="4">
        <v>0.5743885628799198</v>
      </c>
    </row>
    <row r="416" spans="3:13">
      <c r="C416" s="6">
        <f t="shared" si="66"/>
        <v>41.300000000000317</v>
      </c>
      <c r="D416" s="6">
        <f t="shared" si="67"/>
        <v>91.300000000000324</v>
      </c>
      <c r="E416" s="18">
        <f t="shared" si="61"/>
        <v>41.300000000000317</v>
      </c>
      <c r="F416" s="2">
        <f t="shared" si="68"/>
        <v>-0.17853231106243439</v>
      </c>
      <c r="G416" s="3">
        <f t="shared" si="62"/>
        <v>0.2738225629791885</v>
      </c>
      <c r="H416" s="3">
        <f t="shared" si="63"/>
        <v>0.17853231106243439</v>
      </c>
      <c r="I416" s="3">
        <f t="shared" si="64"/>
        <v>8.9266156661074028E-2</v>
      </c>
      <c r="J416" s="3">
        <f t="shared" si="60"/>
        <v>0.2677984677235084</v>
      </c>
      <c r="K416" s="3">
        <f t="shared" si="65"/>
        <v>-1.1735731520412518E-5</v>
      </c>
      <c r="L416" s="4">
        <f t="shared" si="69"/>
        <v>0.57219191224234012</v>
      </c>
      <c r="M416" s="4">
        <v>0.57219191224234012</v>
      </c>
    </row>
    <row r="417" spans="3:13">
      <c r="C417" s="6">
        <f t="shared" si="66"/>
        <v>41.400000000000318</v>
      </c>
      <c r="D417" s="6">
        <f t="shared" si="67"/>
        <v>91.400000000000318</v>
      </c>
      <c r="E417" s="18">
        <f t="shared" si="61"/>
        <v>41.400000000000318</v>
      </c>
      <c r="F417" s="2">
        <f t="shared" si="68"/>
        <v>-0.17943107221006852</v>
      </c>
      <c r="G417" s="3">
        <f t="shared" si="62"/>
        <v>0.27352297592997715</v>
      </c>
      <c r="H417" s="3">
        <f t="shared" si="63"/>
        <v>0.17943107221006852</v>
      </c>
      <c r="I417" s="3">
        <f t="shared" si="64"/>
        <v>8.9715537229695497E-2</v>
      </c>
      <c r="J417" s="3">
        <f t="shared" si="60"/>
        <v>0.26914660943976398</v>
      </c>
      <c r="K417" s="3">
        <f t="shared" si="65"/>
        <v>-1.180773268558144E-5</v>
      </c>
      <c r="L417" s="4">
        <f t="shared" si="69"/>
        <v>0.57001108681569401</v>
      </c>
      <c r="M417" s="4">
        <v>0.57001108681569401</v>
      </c>
    </row>
    <row r="418" spans="3:13">
      <c r="C418" s="6">
        <f t="shared" si="66"/>
        <v>41.50000000000032</v>
      </c>
      <c r="D418" s="6">
        <f t="shared" si="67"/>
        <v>91.500000000000313</v>
      </c>
      <c r="E418" s="18">
        <f t="shared" si="61"/>
        <v>41.50000000000032</v>
      </c>
      <c r="F418" s="2">
        <f t="shared" si="68"/>
        <v>-0.18032786885246188</v>
      </c>
      <c r="G418" s="3">
        <f t="shared" si="62"/>
        <v>0.27322404371584608</v>
      </c>
      <c r="H418" s="3">
        <f t="shared" si="63"/>
        <v>0.18032786885246188</v>
      </c>
      <c r="I418" s="3">
        <f t="shared" si="64"/>
        <v>9.0163935545759549E-2</v>
      </c>
      <c r="J418" s="3">
        <f t="shared" si="60"/>
        <v>0.2704918043982214</v>
      </c>
      <c r="K418" s="3">
        <f t="shared" si="65"/>
        <v>-1.1879733891911881E-5</v>
      </c>
      <c r="L418" s="4">
        <f t="shared" si="69"/>
        <v>0.56784588899936839</v>
      </c>
      <c r="M418" s="4">
        <v>0.56784588899936839</v>
      </c>
    </row>
    <row r="419" spans="3:13">
      <c r="C419" s="6">
        <f t="shared" si="66"/>
        <v>41.600000000000321</v>
      </c>
      <c r="D419" s="6">
        <f t="shared" si="67"/>
        <v>91.600000000000321</v>
      </c>
      <c r="E419" s="18">
        <f t="shared" si="61"/>
        <v>41.600000000000321</v>
      </c>
      <c r="F419" s="2">
        <f t="shared" si="68"/>
        <v>-0.18122270742358365</v>
      </c>
      <c r="G419" s="3">
        <f t="shared" si="62"/>
        <v>0.27292576419213876</v>
      </c>
      <c r="H419" s="3">
        <f t="shared" si="63"/>
        <v>0.18122270742358365</v>
      </c>
      <c r="I419" s="3">
        <f t="shared" si="64"/>
        <v>9.0611354826249643E-2</v>
      </c>
      <c r="J419" s="3">
        <f t="shared" si="60"/>
        <v>0.27183406224983331</v>
      </c>
      <c r="K419" s="3">
        <f t="shared" si="65"/>
        <v>-1.1951735139487107E-5</v>
      </c>
      <c r="L419" s="4">
        <f t="shared" si="69"/>
        <v>0.56569612479159859</v>
      </c>
      <c r="M419" s="4">
        <v>0.56569612479159859</v>
      </c>
    </row>
    <row r="420" spans="3:13">
      <c r="C420" s="6">
        <f t="shared" si="66"/>
        <v>41.700000000000323</v>
      </c>
      <c r="D420" s="6">
        <f t="shared" si="67"/>
        <v>91.70000000000033</v>
      </c>
      <c r="E420" s="18">
        <f t="shared" si="61"/>
        <v>41.700000000000323</v>
      </c>
      <c r="F420" s="2">
        <f t="shared" si="68"/>
        <v>-0.18211559432933766</v>
      </c>
      <c r="G420" s="3">
        <f t="shared" si="62"/>
        <v>0.27262813522355411</v>
      </c>
      <c r="H420" s="3">
        <f t="shared" si="63"/>
        <v>0.18211559432933766</v>
      </c>
      <c r="I420" s="3">
        <f t="shared" si="64"/>
        <v>9.10577982741166E-2</v>
      </c>
      <c r="J420" s="3">
        <f t="shared" si="60"/>
        <v>0.27317339260345425</v>
      </c>
      <c r="K420" s="3">
        <f t="shared" si="65"/>
        <v>-1.2023736428445897E-5</v>
      </c>
      <c r="L420" s="4">
        <f t="shared" si="69"/>
        <v>0.56356160370293573</v>
      </c>
      <c r="M420" s="4">
        <v>0.56356160370293573</v>
      </c>
    </row>
    <row r="421" spans="3:13">
      <c r="C421" s="6">
        <f t="shared" si="66"/>
        <v>41.800000000000324</v>
      </c>
      <c r="D421" s="6">
        <f t="shared" si="67"/>
        <v>91.800000000000324</v>
      </c>
      <c r="E421" s="18">
        <f t="shared" si="61"/>
        <v>41.800000000000324</v>
      </c>
      <c r="F421" s="2">
        <f t="shared" si="68"/>
        <v>-0.18300653594771529</v>
      </c>
      <c r="G421" s="3">
        <f t="shared" si="62"/>
        <v>0.27233115468409491</v>
      </c>
      <c r="H421" s="3">
        <f t="shared" si="63"/>
        <v>0.18300653594771529</v>
      </c>
      <c r="I421" s="3">
        <f t="shared" si="64"/>
        <v>9.1503269078354987E-2</v>
      </c>
      <c r="J421" s="3">
        <f t="shared" si="60"/>
        <v>0.27450980502607025</v>
      </c>
      <c r="K421" s="3">
        <f t="shared" si="65"/>
        <v>-1.2095737758954783E-5</v>
      </c>
      <c r="L421" s="4">
        <f t="shared" si="69"/>
        <v>0.56144213867229642</v>
      </c>
      <c r="M421" s="4">
        <v>0.56144213867229642</v>
      </c>
    </row>
    <row r="422" spans="3:13">
      <c r="C422" s="6">
        <f t="shared" si="66"/>
        <v>41.900000000000325</v>
      </c>
      <c r="D422" s="6">
        <f t="shared" si="67"/>
        <v>91.900000000000318</v>
      </c>
      <c r="E422" s="18">
        <f t="shared" si="61"/>
        <v>41.900000000000325</v>
      </c>
      <c r="F422" s="2">
        <f t="shared" si="68"/>
        <v>-0.18389553862894742</v>
      </c>
      <c r="G422" s="3">
        <f t="shared" si="62"/>
        <v>0.27203482045701755</v>
      </c>
      <c r="H422" s="3">
        <f t="shared" si="63"/>
        <v>0.18389553862894742</v>
      </c>
      <c r="I422" s="3">
        <f t="shared" si="64"/>
        <v>9.1947770414079213E-2</v>
      </c>
      <c r="J422" s="3">
        <f t="shared" si="60"/>
        <v>0.27584330904302662</v>
      </c>
      <c r="K422" s="3">
        <f t="shared" si="65"/>
        <v>-1.2167739131097033E-5</v>
      </c>
      <c r="L422" s="4">
        <f t="shared" si="69"/>
        <v>0.55933754598550367</v>
      </c>
      <c r="M422" s="4">
        <v>0.55933754598550367</v>
      </c>
    </row>
    <row r="423" spans="3:13">
      <c r="C423" s="6">
        <f t="shared" si="66"/>
        <v>42.000000000000327</v>
      </c>
      <c r="D423" s="6">
        <f t="shared" si="67"/>
        <v>92.000000000000327</v>
      </c>
      <c r="E423" s="18">
        <f t="shared" si="61"/>
        <v>42.000000000000327</v>
      </c>
      <c r="F423" s="2">
        <f t="shared" si="68"/>
        <v>-0.18478260869565508</v>
      </c>
      <c r="G423" s="3">
        <f t="shared" si="62"/>
        <v>0.27173913043478165</v>
      </c>
      <c r="H423" s="3">
        <f t="shared" si="63"/>
        <v>0.18478260869565508</v>
      </c>
      <c r="I423" s="3">
        <f t="shared" si="64"/>
        <v>9.239130544259877E-2</v>
      </c>
      <c r="J423" s="3">
        <f t="shared" si="60"/>
        <v>0.27717391413825387</v>
      </c>
      <c r="K423" s="3">
        <f t="shared" si="65"/>
        <v>-1.2239740544983668E-5</v>
      </c>
      <c r="L423" s="4">
        <f t="shared" si="69"/>
        <v>0.55724764519623304</v>
      </c>
      <c r="M423" s="4">
        <v>0.55724764519623304</v>
      </c>
    </row>
    <row r="424" spans="3:13">
      <c r="C424" s="6">
        <f t="shared" si="66"/>
        <v>42.100000000000328</v>
      </c>
      <c r="D424" s="6">
        <f t="shared" si="67"/>
        <v>92.100000000000335</v>
      </c>
      <c r="E424" s="18">
        <f t="shared" si="61"/>
        <v>42.100000000000328</v>
      </c>
      <c r="F424" s="2">
        <f t="shared" si="68"/>
        <v>-0.18566775244299963</v>
      </c>
      <c r="G424" s="3">
        <f t="shared" si="62"/>
        <v>0.2714440825190001</v>
      </c>
      <c r="H424" s="3">
        <f t="shared" si="63"/>
        <v>0.18566775244299963</v>
      </c>
      <c r="I424" s="3">
        <f t="shared" si="64"/>
        <v>9.2833877311493312E-2</v>
      </c>
      <c r="J424" s="3">
        <f t="shared" si="60"/>
        <v>0.27850162975449294</v>
      </c>
      <c r="K424" s="3">
        <f t="shared" si="65"/>
        <v>-1.2311742000753467E-5</v>
      </c>
      <c r="L424" s="4">
        <f t="shared" si="69"/>
        <v>0.55517225904927503</v>
      </c>
      <c r="M424" s="4">
        <v>0.55517225904927503</v>
      </c>
    </row>
    <row r="425" spans="3:13">
      <c r="C425" s="6">
        <f t="shared" si="66"/>
        <v>42.20000000000033</v>
      </c>
      <c r="D425" s="6">
        <f t="shared" si="67"/>
        <v>92.20000000000033</v>
      </c>
      <c r="E425" s="18">
        <f t="shared" si="61"/>
        <v>42.20000000000033</v>
      </c>
      <c r="F425" s="2">
        <f t="shared" si="68"/>
        <v>-0.18655097613883154</v>
      </c>
      <c r="G425" s="3">
        <f t="shared" si="62"/>
        <v>0.27114967462038947</v>
      </c>
      <c r="H425" s="3">
        <f t="shared" si="63"/>
        <v>0.18655097613883154</v>
      </c>
      <c r="I425" s="3">
        <f t="shared" si="64"/>
        <v>9.3275489154687072E-2</v>
      </c>
      <c r="J425" s="3">
        <f t="shared" si="60"/>
        <v>0.27982646529351862</v>
      </c>
      <c r="K425" s="3">
        <f t="shared" si="65"/>
        <v>-1.2383743498545208E-5</v>
      </c>
      <c r="L425" s="4">
        <f t="shared" si="69"/>
        <v>0.55311121340603653</v>
      </c>
      <c r="M425" s="4">
        <v>0.55311121340603653</v>
      </c>
    </row>
    <row r="426" spans="3:13">
      <c r="C426" s="6">
        <f t="shared" si="66"/>
        <v>42.300000000000331</v>
      </c>
      <c r="D426" s="6">
        <f t="shared" si="67"/>
        <v>92.300000000000324</v>
      </c>
      <c r="E426" s="18">
        <f t="shared" si="61"/>
        <v>42.300000000000331</v>
      </c>
      <c r="F426" s="2">
        <f t="shared" si="68"/>
        <v>-0.18743228602383824</v>
      </c>
      <c r="G426" s="3">
        <f t="shared" si="62"/>
        <v>0.27085590465872061</v>
      </c>
      <c r="H426" s="3">
        <f t="shared" si="63"/>
        <v>0.18743228602383824</v>
      </c>
      <c r="I426" s="3">
        <f t="shared" si="64"/>
        <v>9.3716144092522838E-2</v>
      </c>
      <c r="J426" s="3">
        <f t="shared" si="60"/>
        <v>0.28114843011636109</v>
      </c>
      <c r="K426" s="3">
        <f t="shared" si="65"/>
        <v>-1.2455745038497668E-5</v>
      </c>
      <c r="L426" s="4">
        <f t="shared" si="69"/>
        <v>0.55106433717220271</v>
      </c>
      <c r="M426" s="4">
        <v>0.55106433717220271</v>
      </c>
    </row>
    <row r="427" spans="3:13">
      <c r="C427" s="6">
        <f t="shared" si="66"/>
        <v>42.400000000000333</v>
      </c>
      <c r="D427" s="6">
        <f t="shared" si="67"/>
        <v>92.400000000000333</v>
      </c>
      <c r="E427" s="18">
        <f t="shared" si="61"/>
        <v>42.400000000000333</v>
      </c>
      <c r="F427" s="2">
        <f t="shared" si="68"/>
        <v>-0.18831168831169123</v>
      </c>
      <c r="G427" s="3">
        <f t="shared" si="62"/>
        <v>0.27056277056276962</v>
      </c>
      <c r="H427" s="3">
        <f t="shared" si="63"/>
        <v>0.18831168831169123</v>
      </c>
      <c r="I427" s="3">
        <f t="shared" si="64"/>
        <v>9.4155845231835386E-2</v>
      </c>
      <c r="J427" s="3">
        <f t="shared" si="60"/>
        <v>0.28246753354352661</v>
      </c>
      <c r="K427" s="3">
        <f t="shared" si="65"/>
        <v>-1.2527746620721869E-5</v>
      </c>
      <c r="L427" s="4">
        <f t="shared" si="69"/>
        <v>0.54903146222748223</v>
      </c>
      <c r="M427" s="4">
        <v>0.54903146222748223</v>
      </c>
    </row>
    <row r="428" spans="3:13">
      <c r="C428" s="6">
        <f t="shared" si="66"/>
        <v>42.500000000000334</v>
      </c>
      <c r="D428" s="6">
        <f t="shared" si="67"/>
        <v>92.500000000000341</v>
      </c>
      <c r="E428" s="18">
        <f t="shared" si="61"/>
        <v>42.500000000000334</v>
      </c>
      <c r="F428" s="2">
        <f t="shared" si="68"/>
        <v>-0.18918918918919211</v>
      </c>
      <c r="G428" s="3">
        <f t="shared" si="62"/>
        <v>0.27027027027026929</v>
      </c>
      <c r="H428" s="3">
        <f t="shared" si="63"/>
        <v>0.18918918918919211</v>
      </c>
      <c r="I428" s="3">
        <f t="shared" si="64"/>
        <v>9.4594595666024628E-2</v>
      </c>
      <c r="J428" s="3">
        <f t="shared" si="60"/>
        <v>0.28378378485521671</v>
      </c>
      <c r="K428" s="3">
        <f t="shared" si="65"/>
        <v>-1.2599748245301079E-5</v>
      </c>
      <c r="L428" s="4">
        <f t="shared" si="69"/>
        <v>0.54701242335736699</v>
      </c>
      <c r="M428" s="4">
        <v>0.54701242335736699</v>
      </c>
    </row>
    <row r="429" spans="3:13">
      <c r="C429" s="6">
        <f t="shared" si="66"/>
        <v>42.600000000000335</v>
      </c>
      <c r="D429" s="6">
        <f t="shared" si="67"/>
        <v>92.600000000000335</v>
      </c>
      <c r="E429" s="18">
        <f t="shared" si="61"/>
        <v>42.600000000000335</v>
      </c>
      <c r="F429" s="2">
        <f t="shared" si="68"/>
        <v>-0.19006479481641761</v>
      </c>
      <c r="G429" s="3">
        <f t="shared" si="62"/>
        <v>0.26997840172786081</v>
      </c>
      <c r="H429" s="3">
        <f t="shared" si="63"/>
        <v>0.19006479481641761</v>
      </c>
      <c r="I429" s="3">
        <f t="shared" si="64"/>
        <v>9.5032398475127997E-2</v>
      </c>
      <c r="J429" s="3">
        <f t="shared" si="60"/>
        <v>0.28509719329154559</v>
      </c>
      <c r="K429" s="3">
        <f t="shared" si="65"/>
        <v>-1.2671749912374075E-5</v>
      </c>
      <c r="L429" s="4">
        <f t="shared" si="69"/>
        <v>0.54500705818683637</v>
      </c>
      <c r="M429" s="4">
        <v>0.54500705818683637</v>
      </c>
    </row>
    <row r="430" spans="3:13">
      <c r="C430" s="6">
        <f t="shared" si="66"/>
        <v>42.700000000000337</v>
      </c>
      <c r="D430" s="6">
        <f t="shared" si="67"/>
        <v>92.70000000000033</v>
      </c>
      <c r="E430" s="18">
        <f t="shared" si="61"/>
        <v>42.700000000000337</v>
      </c>
      <c r="F430" s="2">
        <f t="shared" si="68"/>
        <v>-0.19093851132686379</v>
      </c>
      <c r="G430" s="3">
        <f t="shared" si="62"/>
        <v>0.26968716289104544</v>
      </c>
      <c r="H430" s="3">
        <f t="shared" si="63"/>
        <v>0.19093851132686379</v>
      </c>
      <c r="I430" s="3">
        <f t="shared" si="64"/>
        <v>9.5469256725892654E-2</v>
      </c>
      <c r="J430" s="3">
        <f t="shared" ref="J430:J493" si="70">$H430+$I430</f>
        <v>0.28640776805275647</v>
      </c>
      <c r="K430" s="3">
        <f t="shared" si="65"/>
        <v>-1.2743751622135147E-5</v>
      </c>
      <c r="L430" s="4">
        <f t="shared" si="69"/>
        <v>0.54301520711593987</v>
      </c>
      <c r="M430" s="4">
        <v>0.54301520711593987</v>
      </c>
    </row>
    <row r="431" spans="3:13">
      <c r="C431" s="6">
        <f t="shared" si="66"/>
        <v>42.800000000000338</v>
      </c>
      <c r="D431" s="6">
        <f t="shared" si="67"/>
        <v>92.800000000000338</v>
      </c>
      <c r="E431" s="18">
        <f t="shared" si="61"/>
        <v>42.800000000000338</v>
      </c>
      <c r="F431" s="2">
        <f t="shared" si="68"/>
        <v>-0.19181034482758916</v>
      </c>
      <c r="G431" s="3">
        <f t="shared" si="62"/>
        <v>0.26939655172413696</v>
      </c>
      <c r="H431" s="3">
        <f t="shared" si="63"/>
        <v>0.19181034482758916</v>
      </c>
      <c r="I431" s="3">
        <f t="shared" si="64"/>
        <v>9.5905173471847002E-2</v>
      </c>
      <c r="J431" s="3">
        <f t="shared" si="70"/>
        <v>0.28771551829943615</v>
      </c>
      <c r="K431" s="3">
        <f t="shared" si="65"/>
        <v>-1.2815753374612049E-5</v>
      </c>
      <c r="L431" s="4">
        <f t="shared" si="69"/>
        <v>0.54103671325719449</v>
      </c>
      <c r="M431" s="4">
        <v>0.54103671325719449</v>
      </c>
    </row>
    <row r="432" spans="3:13">
      <c r="C432" s="6">
        <f t="shared" si="66"/>
        <v>42.90000000000034</v>
      </c>
      <c r="D432" s="6">
        <f t="shared" si="67"/>
        <v>92.900000000000347</v>
      </c>
      <c r="E432" s="18">
        <f t="shared" si="61"/>
        <v>42.90000000000034</v>
      </c>
      <c r="F432" s="2">
        <f t="shared" si="68"/>
        <v>-0.19268030139935707</v>
      </c>
      <c r="G432" s="3">
        <f t="shared" si="62"/>
        <v>0.26910656620021428</v>
      </c>
      <c r="H432" s="3">
        <f t="shared" si="63"/>
        <v>0.19268030139935707</v>
      </c>
      <c r="I432" s="3">
        <f t="shared" si="64"/>
        <v>9.6340151753371878E-2</v>
      </c>
      <c r="J432" s="3">
        <f t="shared" si="70"/>
        <v>0.28902045315272895</v>
      </c>
      <c r="K432" s="3">
        <f t="shared" si="65"/>
        <v>-1.2887755170026827E-5</v>
      </c>
      <c r="L432" s="4">
        <f t="shared" si="69"/>
        <v>0.53907142237473615</v>
      </c>
      <c r="M432" s="4">
        <v>0.53907142237473615</v>
      </c>
    </row>
    <row r="433" spans="3:13">
      <c r="C433" s="6">
        <f t="shared" si="66"/>
        <v>43.000000000000341</v>
      </c>
      <c r="D433" s="6">
        <f t="shared" si="67"/>
        <v>93.000000000000341</v>
      </c>
      <c r="E433" s="18">
        <f t="shared" si="61"/>
        <v>43.000000000000341</v>
      </c>
      <c r="F433" s="2">
        <f t="shared" si="68"/>
        <v>-0.19354838709677716</v>
      </c>
      <c r="G433" s="3">
        <f t="shared" si="62"/>
        <v>0.26881720430107431</v>
      </c>
      <c r="H433" s="3">
        <f t="shared" si="63"/>
        <v>0.19354838709677716</v>
      </c>
      <c r="I433" s="3">
        <f t="shared" si="64"/>
        <v>9.6774194597771285E-2</v>
      </c>
      <c r="J433" s="3">
        <f t="shared" si="70"/>
        <v>0.29032258169454844</v>
      </c>
      <c r="K433" s="3">
        <f t="shared" si="65"/>
        <v>-1.295975700837948E-5</v>
      </c>
      <c r="L433" s="4">
        <f t="shared" si="69"/>
        <v>0.53711918282516624</v>
      </c>
      <c r="M433" s="4">
        <v>0.53711918282516624</v>
      </c>
    </row>
    <row r="434" spans="3:13">
      <c r="C434" s="6">
        <f t="shared" si="66"/>
        <v>43.100000000000342</v>
      </c>
      <c r="D434" s="6">
        <f t="shared" si="67"/>
        <v>93.100000000000335</v>
      </c>
      <c r="E434" s="18">
        <f t="shared" si="61"/>
        <v>43.100000000000342</v>
      </c>
      <c r="F434" s="2">
        <f t="shared" si="68"/>
        <v>-0.19441460794844551</v>
      </c>
      <c r="G434" s="3">
        <f t="shared" si="62"/>
        <v>0.26852846401718483</v>
      </c>
      <c r="H434" s="3">
        <f t="shared" si="63"/>
        <v>0.19441460794844551</v>
      </c>
      <c r="I434" s="3">
        <f t="shared" si="64"/>
        <v>9.7207305019342452E-2</v>
      </c>
      <c r="J434" s="3">
        <f t="shared" si="70"/>
        <v>0.29162191296778794</v>
      </c>
      <c r="K434" s="3">
        <f t="shared" si="65"/>
        <v>-1.3031758889919809E-5</v>
      </c>
      <c r="L434" s="4">
        <f t="shared" si="69"/>
        <v>0.53517984550003816</v>
      </c>
      <c r="M434" s="4">
        <v>0.53517984550003816</v>
      </c>
    </row>
    <row r="435" spans="3:13">
      <c r="C435" s="6">
        <f t="shared" si="66"/>
        <v>43.200000000000344</v>
      </c>
      <c r="D435" s="6">
        <f t="shared" si="67"/>
        <v>93.200000000000344</v>
      </c>
      <c r="E435" s="18">
        <f t="shared" si="61"/>
        <v>43.200000000000344</v>
      </c>
      <c r="F435" s="2">
        <f t="shared" si="68"/>
        <v>-0.19527896995708452</v>
      </c>
      <c r="G435" s="3">
        <f t="shared" si="62"/>
        <v>0.26824034334763852</v>
      </c>
      <c r="H435" s="3">
        <f t="shared" si="63"/>
        <v>0.19527896995708452</v>
      </c>
      <c r="I435" s="3">
        <f t="shared" si="64"/>
        <v>9.763948601944579E-2</v>
      </c>
      <c r="J435" s="3">
        <f t="shared" si="70"/>
        <v>0.29291845597653032</v>
      </c>
      <c r="K435" s="3">
        <f t="shared" si="65"/>
        <v>-1.3103760814703325E-5</v>
      </c>
      <c r="L435" s="4">
        <f t="shared" si="69"/>
        <v>0.53325326376992688</v>
      </c>
      <c r="M435" s="4">
        <v>0.53325326376992688</v>
      </c>
    </row>
    <row r="436" spans="3:13">
      <c r="C436" s="6">
        <f t="shared" si="66"/>
        <v>43.300000000000345</v>
      </c>
      <c r="D436" s="6">
        <f t="shared" si="67"/>
        <v>93.300000000000352</v>
      </c>
      <c r="E436" s="18">
        <f t="shared" si="61"/>
        <v>43.300000000000345</v>
      </c>
      <c r="F436" s="2">
        <f t="shared" si="68"/>
        <v>-0.19614147909968141</v>
      </c>
      <c r="G436" s="3">
        <f t="shared" si="62"/>
        <v>0.26795284030010619</v>
      </c>
      <c r="H436" s="3">
        <f t="shared" si="63"/>
        <v>0.19614147909968141</v>
      </c>
      <c r="I436" s="3">
        <f t="shared" si="64"/>
        <v>9.8070740586574154E-2</v>
      </c>
      <c r="J436" s="3">
        <f t="shared" si="70"/>
        <v>0.29421221968625555</v>
      </c>
      <c r="K436" s="3">
        <f t="shared" si="65"/>
        <v>-1.3175762782868805E-5</v>
      </c>
      <c r="L436" s="4">
        <f t="shared" si="69"/>
        <v>0.53133929343003294</v>
      </c>
      <c r="M436" s="4">
        <v>0.53133929343003294</v>
      </c>
    </row>
    <row r="437" spans="3:13">
      <c r="C437" s="6">
        <f t="shared" si="66"/>
        <v>43.400000000000347</v>
      </c>
      <c r="D437" s="6">
        <f t="shared" si="67"/>
        <v>93.400000000000347</v>
      </c>
      <c r="E437" s="18">
        <f t="shared" si="61"/>
        <v>43.400000000000347</v>
      </c>
      <c r="F437" s="2">
        <f t="shared" si="68"/>
        <v>-0.19700214132762611</v>
      </c>
      <c r="G437" s="3">
        <f t="shared" si="62"/>
        <v>0.26766595289079131</v>
      </c>
      <c r="H437" s="3">
        <f t="shared" si="63"/>
        <v>0.19700214132762611</v>
      </c>
      <c r="I437" s="3">
        <f t="shared" si="64"/>
        <v>9.8501071696421749E-2</v>
      </c>
      <c r="J437" s="3">
        <f t="shared" si="70"/>
        <v>0.29550321302404786</v>
      </c>
      <c r="K437" s="3">
        <f t="shared" si="65"/>
        <v>-1.3247764794527273E-5</v>
      </c>
      <c r="L437" s="4">
        <f t="shared" si="69"/>
        <v>0.52943779264726709</v>
      </c>
      <c r="M437" s="4">
        <v>0.52943779264726709</v>
      </c>
    </row>
    <row r="438" spans="3:13">
      <c r="C438" s="6">
        <f t="shared" si="66"/>
        <v>43.500000000000348</v>
      </c>
      <c r="D438" s="6">
        <f t="shared" si="67"/>
        <v>93.500000000000341</v>
      </c>
      <c r="E438" s="18">
        <f t="shared" si="61"/>
        <v>43.500000000000348</v>
      </c>
      <c r="F438" s="2">
        <f t="shared" si="68"/>
        <v>-0.19786096256684793</v>
      </c>
      <c r="G438" s="3">
        <f t="shared" si="62"/>
        <v>0.26737967914438404</v>
      </c>
      <c r="H438" s="3">
        <f t="shared" si="63"/>
        <v>0.19786096256684793</v>
      </c>
      <c r="I438" s="3">
        <f t="shared" si="64"/>
        <v>9.8930482311952478E-2</v>
      </c>
      <c r="J438" s="3">
        <f t="shared" si="70"/>
        <v>0.29679144487880038</v>
      </c>
      <c r="K438" s="3">
        <f t="shared" si="65"/>
        <v>-1.331976684984526E-5</v>
      </c>
      <c r="L438" s="4">
        <f t="shared" si="69"/>
        <v>0.52754862190877194</v>
      </c>
      <c r="M438" s="4">
        <v>0.52754862190877194</v>
      </c>
    </row>
    <row r="439" spans="3:13">
      <c r="C439" s="6">
        <f t="shared" si="66"/>
        <v>43.60000000000035</v>
      </c>
      <c r="D439" s="6">
        <f t="shared" si="67"/>
        <v>93.60000000000035</v>
      </c>
      <c r="E439" s="18">
        <f t="shared" si="61"/>
        <v>43.60000000000035</v>
      </c>
      <c r="F439" s="2">
        <f t="shared" si="68"/>
        <v>-0.1987179487179517</v>
      </c>
      <c r="G439" s="3">
        <f t="shared" si="62"/>
        <v>0.26709401709401609</v>
      </c>
      <c r="H439" s="3">
        <f t="shared" si="63"/>
        <v>0.1987179487179517</v>
      </c>
      <c r="I439" s="3">
        <f t="shared" si="64"/>
        <v>9.9358975383468065E-2</v>
      </c>
      <c r="J439" s="3">
        <f t="shared" si="70"/>
        <v>0.29807692410141978</v>
      </c>
      <c r="K439" s="3">
        <f t="shared" si="65"/>
        <v>-1.3391768948906035E-5</v>
      </c>
      <c r="L439" s="4">
        <f t="shared" si="69"/>
        <v>0.52567164397182831</v>
      </c>
      <c r="M439" s="4">
        <v>0.52567164397182831</v>
      </c>
    </row>
    <row r="440" spans="3:13">
      <c r="C440" s="6">
        <f t="shared" si="66"/>
        <v>43.700000000000351</v>
      </c>
      <c r="D440" s="6">
        <f t="shared" si="67"/>
        <v>93.700000000000358</v>
      </c>
      <c r="E440" s="18">
        <f t="shared" si="61"/>
        <v>43.700000000000351</v>
      </c>
      <c r="F440" s="2">
        <f t="shared" si="68"/>
        <v>-0.19957310565635303</v>
      </c>
      <c r="G440" s="3">
        <f t="shared" si="62"/>
        <v>0.26680896478121563</v>
      </c>
      <c r="H440" s="3">
        <f t="shared" si="63"/>
        <v>0.19957310565635303</v>
      </c>
      <c r="I440" s="3">
        <f t="shared" si="64"/>
        <v>9.9786553848675616E-2</v>
      </c>
      <c r="J440" s="3">
        <f t="shared" si="70"/>
        <v>0.29935965950502863</v>
      </c>
      <c r="K440" s="3">
        <f t="shared" si="65"/>
        <v>-1.3463771091848376E-5</v>
      </c>
      <c r="L440" s="4">
        <f t="shared" si="69"/>
        <v>0.52380672381510773</v>
      </c>
      <c r="M440" s="4">
        <v>0.52380672381510773</v>
      </c>
    </row>
    <row r="441" spans="3:13">
      <c r="C441" s="6">
        <f t="shared" si="66"/>
        <v>43.800000000000352</v>
      </c>
      <c r="D441" s="6">
        <f t="shared" si="67"/>
        <v>93.800000000000352</v>
      </c>
      <c r="E441" s="18">
        <f t="shared" si="61"/>
        <v>43.800000000000352</v>
      </c>
      <c r="F441" s="2">
        <f t="shared" si="68"/>
        <v>-0.20042643923241238</v>
      </c>
      <c r="G441" s="3">
        <f t="shared" si="62"/>
        <v>0.26652452025586254</v>
      </c>
      <c r="H441" s="3">
        <f t="shared" si="63"/>
        <v>0.20042643923241238</v>
      </c>
      <c r="I441" s="3">
        <f t="shared" si="64"/>
        <v>0.10021322063275465</v>
      </c>
      <c r="J441" s="3">
        <f t="shared" si="70"/>
        <v>0.30063965986516705</v>
      </c>
      <c r="K441" s="3">
        <f t="shared" si="65"/>
        <v>-1.3535773278783303E-5</v>
      </c>
      <c r="L441" s="4">
        <f t="shared" si="69"/>
        <v>0.52195372859122324</v>
      </c>
      <c r="M441" s="4">
        <v>0.52195372859122324</v>
      </c>
    </row>
    <row r="442" spans="3:13">
      <c r="C442" s="6">
        <f t="shared" si="66"/>
        <v>43.900000000000354</v>
      </c>
      <c r="D442" s="6">
        <f t="shared" si="67"/>
        <v>93.900000000000347</v>
      </c>
      <c r="E442" s="18">
        <f t="shared" si="61"/>
        <v>43.900000000000354</v>
      </c>
      <c r="F442" s="2">
        <f t="shared" si="68"/>
        <v>-0.20127795527156853</v>
      </c>
      <c r="G442" s="3">
        <f t="shared" si="62"/>
        <v>0.26624068157614383</v>
      </c>
      <c r="H442" s="3">
        <f t="shared" si="63"/>
        <v>0.20127795527156853</v>
      </c>
      <c r="I442" s="3">
        <f t="shared" si="64"/>
        <v>0.10063897864842387</v>
      </c>
      <c r="J442" s="3">
        <f t="shared" si="70"/>
        <v>0.30191693391999241</v>
      </c>
      <c r="K442" s="3">
        <f t="shared" si="65"/>
        <v>-1.3607775509877351E-5</v>
      </c>
      <c r="L442" s="4">
        <f t="shared" si="69"/>
        <v>0.52011252758054061</v>
      </c>
      <c r="M442" s="4">
        <v>0.52011252758054061</v>
      </c>
    </row>
    <row r="443" spans="3:13">
      <c r="C443" s="6">
        <f t="shared" si="66"/>
        <v>44.000000000000355</v>
      </c>
      <c r="D443" s="6">
        <f t="shared" si="67"/>
        <v>94.000000000000355</v>
      </c>
      <c r="E443" s="18">
        <f t="shared" si="61"/>
        <v>44.000000000000355</v>
      </c>
      <c r="F443" s="2">
        <f t="shared" si="68"/>
        <v>-0.2021276595744711</v>
      </c>
      <c r="G443" s="3">
        <f t="shared" si="62"/>
        <v>0.26595744680850963</v>
      </c>
      <c r="H443" s="3">
        <f t="shared" si="63"/>
        <v>0.2021276595744711</v>
      </c>
      <c r="I443" s="3">
        <f t="shared" si="64"/>
        <v>0.10106383079600746</v>
      </c>
      <c r="J443" s="3">
        <f t="shared" si="70"/>
        <v>0.30319149037047854</v>
      </c>
      <c r="K443" s="3">
        <f t="shared" si="65"/>
        <v>-1.3679777785213787E-5</v>
      </c>
      <c r="L443" s="4">
        <f t="shared" si="69"/>
        <v>0.51828299214620721</v>
      </c>
      <c r="M443" s="4">
        <v>0.51828299214620721</v>
      </c>
    </row>
    <row r="444" spans="3:13">
      <c r="C444" s="6">
        <f t="shared" si="66"/>
        <v>44.100000000000357</v>
      </c>
      <c r="D444" s="6">
        <f t="shared" si="67"/>
        <v>94.100000000000364</v>
      </c>
      <c r="E444" s="18">
        <f t="shared" si="61"/>
        <v>44.100000000000357</v>
      </c>
      <c r="F444" s="2">
        <f t="shared" si="68"/>
        <v>-0.20297555791711247</v>
      </c>
      <c r="G444" s="3">
        <f t="shared" si="62"/>
        <v>0.26567481402762916</v>
      </c>
      <c r="H444" s="3">
        <f t="shared" si="63"/>
        <v>0.20297555791711247</v>
      </c>
      <c r="I444" s="3">
        <f t="shared" si="64"/>
        <v>0.10148777996350096</v>
      </c>
      <c r="J444" s="3">
        <f t="shared" si="70"/>
        <v>0.30446333788061342</v>
      </c>
      <c r="K444" s="3">
        <f t="shared" si="65"/>
        <v>-1.3751780104931388E-5</v>
      </c>
      <c r="L444" s="4">
        <f t="shared" si="69"/>
        <v>0.51646499569036219</v>
      </c>
      <c r="M444" s="4">
        <v>0.51646499569036219</v>
      </c>
    </row>
    <row r="445" spans="3:13">
      <c r="C445" s="6">
        <f t="shared" si="66"/>
        <v>44.200000000000358</v>
      </c>
      <c r="D445" s="6">
        <f t="shared" si="67"/>
        <v>94.200000000000358</v>
      </c>
      <c r="E445" s="18">
        <f t="shared" si="61"/>
        <v>44.200000000000358</v>
      </c>
      <c r="F445" s="2">
        <f t="shared" si="68"/>
        <v>-0.20382165605095845</v>
      </c>
      <c r="G445" s="3">
        <f t="shared" si="62"/>
        <v>0.26539278131634719</v>
      </c>
      <c r="H445" s="3">
        <f t="shared" si="63"/>
        <v>0.20382165605095845</v>
      </c>
      <c r="I445" s="3">
        <f t="shared" si="64"/>
        <v>0.10191082902663663</v>
      </c>
      <c r="J445" s="3">
        <f t="shared" si="70"/>
        <v>0.3057324850775951</v>
      </c>
      <c r="K445" s="3">
        <f t="shared" si="65"/>
        <v>-1.3823782469141177E-5</v>
      </c>
      <c r="L445" s="4">
        <f t="shared" si="69"/>
        <v>0.51465841361149112</v>
      </c>
      <c r="M445" s="4">
        <v>0.51465841361149112</v>
      </c>
    </row>
    <row r="446" spans="3:13">
      <c r="C446" s="6">
        <f t="shared" si="66"/>
        <v>44.30000000000036</v>
      </c>
      <c r="D446" s="6">
        <f t="shared" si="67"/>
        <v>94.300000000000352</v>
      </c>
      <c r="E446" s="18">
        <f t="shared" si="61"/>
        <v>44.30000000000036</v>
      </c>
      <c r="F446" s="2">
        <f t="shared" si="68"/>
        <v>-0.20466595970307833</v>
      </c>
      <c r="G446" s="3">
        <f t="shared" si="62"/>
        <v>0.26511134676564058</v>
      </c>
      <c r="H446" s="3">
        <f t="shared" si="63"/>
        <v>0.20466595970307833</v>
      </c>
      <c r="I446" s="3">
        <f t="shared" si="64"/>
        <v>0.10233298084894847</v>
      </c>
      <c r="J446" s="3">
        <f t="shared" si="70"/>
        <v>0.30699894055202681</v>
      </c>
      <c r="K446" s="3">
        <f t="shared" si="65"/>
        <v>-1.3895784877954176E-5</v>
      </c>
      <c r="L446" s="4">
        <f t="shared" si="69"/>
        <v>0.51286312326288697</v>
      </c>
      <c r="M446" s="4">
        <v>0.51286312326288697</v>
      </c>
    </row>
    <row r="447" spans="3:13">
      <c r="C447" s="6">
        <f t="shared" si="66"/>
        <v>44.400000000000361</v>
      </c>
      <c r="D447" s="6">
        <f t="shared" si="67"/>
        <v>94.400000000000361</v>
      </c>
      <c r="E447" s="18">
        <f t="shared" si="61"/>
        <v>44.400000000000361</v>
      </c>
      <c r="F447" s="2">
        <f t="shared" si="68"/>
        <v>-0.20550847457627422</v>
      </c>
      <c r="G447" s="3">
        <f t="shared" si="62"/>
        <v>0.26483050847457523</v>
      </c>
      <c r="H447" s="3">
        <f t="shared" si="63"/>
        <v>0.20550847457627422</v>
      </c>
      <c r="I447" s="3">
        <f t="shared" si="64"/>
        <v>0.10275423828183698</v>
      </c>
      <c r="J447" s="3">
        <f t="shared" si="70"/>
        <v>0.30826271285811119</v>
      </c>
      <c r="K447" s="3">
        <f t="shared" si="65"/>
        <v>-1.3967787331564674E-5</v>
      </c>
      <c r="L447" s="4">
        <f t="shared" si="69"/>
        <v>0.51107900391218586</v>
      </c>
      <c r="M447" s="4">
        <v>0.51107900391218586</v>
      </c>
    </row>
    <row r="448" spans="3:13">
      <c r="C448" s="6">
        <f t="shared" si="66"/>
        <v>44.500000000000362</v>
      </c>
      <c r="D448" s="6">
        <f t="shared" si="67"/>
        <v>94.500000000000369</v>
      </c>
      <c r="E448" s="18">
        <f t="shared" si="61"/>
        <v>44.500000000000362</v>
      </c>
      <c r="F448" s="2">
        <f t="shared" si="68"/>
        <v>-0.20634920634920939</v>
      </c>
      <c r="G448" s="3">
        <f t="shared" si="62"/>
        <v>0.26455026455026354</v>
      </c>
      <c r="H448" s="3">
        <f t="shared" si="63"/>
        <v>0.20634920634920939</v>
      </c>
      <c r="I448" s="3">
        <f t="shared" si="64"/>
        <v>0.10317460416463319</v>
      </c>
      <c r="J448" s="3">
        <f t="shared" si="70"/>
        <v>0.30952381051384259</v>
      </c>
      <c r="K448" s="3">
        <f t="shared" si="65"/>
        <v>-1.4039789830055938E-5</v>
      </c>
      <c r="L448" s="4">
        <f t="shared" si="69"/>
        <v>0.50930593670194313</v>
      </c>
      <c r="M448" s="4">
        <v>0.50930593670194313</v>
      </c>
    </row>
    <row r="449" spans="3:13">
      <c r="C449" s="6">
        <f t="shared" si="66"/>
        <v>44.600000000000364</v>
      </c>
      <c r="D449" s="6">
        <f t="shared" si="67"/>
        <v>94.600000000000364</v>
      </c>
      <c r="E449" s="18">
        <f t="shared" si="61"/>
        <v>44.600000000000364</v>
      </c>
      <c r="F449" s="2">
        <f t="shared" si="68"/>
        <v>-0.20718816067653581</v>
      </c>
      <c r="G449" s="3">
        <f t="shared" si="62"/>
        <v>0.26427061310782141</v>
      </c>
      <c r="H449" s="3">
        <f t="shared" si="63"/>
        <v>0.20718816067653581</v>
      </c>
      <c r="I449" s="3">
        <f t="shared" si="64"/>
        <v>0.10359408132466245</v>
      </c>
      <c r="J449" s="3">
        <f t="shared" si="70"/>
        <v>0.31078224200119825</v>
      </c>
      <c r="K449" s="3">
        <f t="shared" si="65"/>
        <v>-1.4111792373511234E-5</v>
      </c>
      <c r="L449" s="4">
        <f t="shared" si="69"/>
        <v>0.50754380461121795</v>
      </c>
      <c r="M449" s="4">
        <v>0.50754380461121795</v>
      </c>
    </row>
    <row r="450" spans="3:13">
      <c r="C450" s="6">
        <f t="shared" si="66"/>
        <v>44.700000000000365</v>
      </c>
      <c r="D450" s="6">
        <f t="shared" si="67"/>
        <v>94.700000000000358</v>
      </c>
      <c r="E450" s="18">
        <f t="shared" si="61"/>
        <v>44.700000000000365</v>
      </c>
      <c r="F450" s="2">
        <f t="shared" si="68"/>
        <v>-0.20802534318902102</v>
      </c>
      <c r="G450" s="3">
        <f t="shared" si="62"/>
        <v>0.26399155227032634</v>
      </c>
      <c r="H450" s="3">
        <f t="shared" si="63"/>
        <v>0.20802534318902102</v>
      </c>
      <c r="I450" s="3">
        <f t="shared" si="64"/>
        <v>0.10401267257730802</v>
      </c>
      <c r="J450" s="3">
        <f t="shared" si="70"/>
        <v>0.31203801576632906</v>
      </c>
      <c r="K450" s="3">
        <f t="shared" si="65"/>
        <v>-1.4183794962124852E-5</v>
      </c>
      <c r="L450" s="4">
        <f t="shared" si="69"/>
        <v>0.50579249241813529</v>
      </c>
      <c r="M450" s="4">
        <v>0.50579249241813529</v>
      </c>
    </row>
    <row r="451" spans="3:13">
      <c r="C451" s="6">
        <f t="shared" si="66"/>
        <v>44.800000000000367</v>
      </c>
      <c r="D451" s="6">
        <f t="shared" si="67"/>
        <v>94.800000000000367</v>
      </c>
      <c r="E451" s="18">
        <f t="shared" ref="E451:E514" si="71">$A$10*$C451</f>
        <v>44.800000000000367</v>
      </c>
      <c r="F451" s="2">
        <f t="shared" si="68"/>
        <v>-0.20886075949367394</v>
      </c>
      <c r="G451" s="3">
        <f t="shared" ref="G451:G514" si="72">IF(($A$4*$A$6-$E451)&gt;0,($E451+$A$14*$A$4)/$D451,($A$14*$A$4+$A$6*$A$4)/$D451)</f>
        <v>0.26371308016877537</v>
      </c>
      <c r="H451" s="3">
        <f t="shared" ref="H451:H514" si="73">($E451-$A$4*$A$6)/$D451</f>
        <v>0.20886075949367394</v>
      </c>
      <c r="I451" s="3">
        <f t="shared" ref="I451:I514" si="74">0.5*(SQRT(($A$16+$H451)^2+4*$A$16*$G451))</f>
        <v>0.10443038072607377</v>
      </c>
      <c r="J451" s="3">
        <f t="shared" si="70"/>
        <v>0.31329114021974769</v>
      </c>
      <c r="K451" s="3">
        <f t="shared" ref="K451:K514" si="75">0.5*(SQRT(($A$8+$G451)^2+4*$A$8*$F451)-($A$8+$G451))</f>
        <v>-1.4255797595952302E-5</v>
      </c>
      <c r="L451" s="4">
        <f t="shared" si="69"/>
        <v>0.50405188666339729</v>
      </c>
      <c r="M451" s="4">
        <v>0.50405188666339729</v>
      </c>
    </row>
    <row r="452" spans="3:13">
      <c r="C452" s="6">
        <f t="shared" ref="C452:C515" si="76">C451+$A$18</f>
        <v>44.900000000000368</v>
      </c>
      <c r="D452" s="6">
        <f t="shared" ref="D452:D515" si="77">$A$4+$C452</f>
        <v>94.900000000000375</v>
      </c>
      <c r="E452" s="18">
        <f t="shared" si="71"/>
        <v>44.900000000000368</v>
      </c>
      <c r="F452" s="2">
        <f t="shared" ref="F452:F515" si="78">($A$4*$A$6-$E452)/$D452</f>
        <v>-0.20969441517387027</v>
      </c>
      <c r="G452" s="3">
        <f t="shared" si="72"/>
        <v>0.2634351949420432</v>
      </c>
      <c r="H452" s="3">
        <f t="shared" si="73"/>
        <v>0.20969441517387027</v>
      </c>
      <c r="I452" s="3">
        <f t="shared" si="74"/>
        <v>0.10484720856264702</v>
      </c>
      <c r="J452" s="3">
        <f t="shared" si="70"/>
        <v>0.31454162373651728</v>
      </c>
      <c r="K452" s="3">
        <f t="shared" si="75"/>
        <v>-1.4327800275187874E-5</v>
      </c>
      <c r="L452" s="4">
        <f t="shared" ref="L452:L515" si="79">IF($J452&gt;0,-LOG($J452),14+LOG($K452))</f>
        <v>0.50232187561471175</v>
      </c>
      <c r="M452" s="4">
        <v>0.50232187561471175</v>
      </c>
    </row>
    <row r="453" spans="3:13">
      <c r="C453" s="6">
        <f t="shared" si="76"/>
        <v>45.000000000000369</v>
      </c>
      <c r="D453" s="6">
        <f t="shared" si="77"/>
        <v>95.000000000000369</v>
      </c>
      <c r="E453" s="18">
        <f t="shared" si="71"/>
        <v>45.000000000000369</v>
      </c>
      <c r="F453" s="2">
        <f t="shared" si="78"/>
        <v>-0.21052631578947675</v>
      </c>
      <c r="G453" s="3">
        <f t="shared" si="72"/>
        <v>0.26315789473684109</v>
      </c>
      <c r="H453" s="3">
        <f t="shared" si="73"/>
        <v>0.21052631578947675</v>
      </c>
      <c r="I453" s="3">
        <f t="shared" si="74"/>
        <v>0.1052631588669606</v>
      </c>
      <c r="J453" s="3">
        <f t="shared" si="70"/>
        <v>0.31578947465643736</v>
      </c>
      <c r="K453" s="3">
        <f t="shared" si="75"/>
        <v>-1.4399802999914835E-5</v>
      </c>
      <c r="L453" s="4">
        <f t="shared" si="79"/>
        <v>0.500602349232115</v>
      </c>
      <c r="M453" s="4">
        <v>0.500602349232115</v>
      </c>
    </row>
    <row r="454" spans="3:13">
      <c r="C454" s="6">
        <f t="shared" si="76"/>
        <v>45.100000000000371</v>
      </c>
      <c r="D454" s="6">
        <f t="shared" si="77"/>
        <v>95.100000000000364</v>
      </c>
      <c r="E454" s="18">
        <f t="shared" si="71"/>
        <v>45.100000000000371</v>
      </c>
      <c r="F454" s="2">
        <f t="shared" si="78"/>
        <v>-0.21135646687697471</v>
      </c>
      <c r="G454" s="3">
        <f t="shared" si="72"/>
        <v>0.26288117770767511</v>
      </c>
      <c r="H454" s="3">
        <f t="shared" si="73"/>
        <v>0.21135646687697471</v>
      </c>
      <c r="I454" s="3">
        <f t="shared" si="74"/>
        <v>0.10567823440725461</v>
      </c>
      <c r="J454" s="3">
        <f t="shared" si="70"/>
        <v>0.31703470128422934</v>
      </c>
      <c r="K454" s="3">
        <f t="shared" si="75"/>
        <v>-1.4471805770271962E-5</v>
      </c>
      <c r="L454" s="4">
        <f t="shared" si="79"/>
        <v>0.49889319913415786</v>
      </c>
      <c r="M454" s="4">
        <v>0.49889319913415786</v>
      </c>
    </row>
    <row r="455" spans="3:13">
      <c r="C455" s="6">
        <f t="shared" si="76"/>
        <v>45.200000000000372</v>
      </c>
      <c r="D455" s="6">
        <f t="shared" si="77"/>
        <v>95.200000000000372</v>
      </c>
      <c r="E455" s="18">
        <f t="shared" si="71"/>
        <v>45.200000000000372</v>
      </c>
      <c r="F455" s="2">
        <f t="shared" si="78"/>
        <v>-0.21218487394958291</v>
      </c>
      <c r="G455" s="3">
        <f t="shared" si="72"/>
        <v>0.26260504201680568</v>
      </c>
      <c r="H455" s="3">
        <f t="shared" si="73"/>
        <v>0.21218487394958291</v>
      </c>
      <c r="I455" s="3">
        <f t="shared" si="74"/>
        <v>0.10609243794013798</v>
      </c>
      <c r="J455" s="3">
        <f t="shared" si="70"/>
        <v>0.31827731188972086</v>
      </c>
      <c r="K455" s="3">
        <f t="shared" si="75"/>
        <v>-1.4543808586370277E-5</v>
      </c>
      <c r="L455" s="4">
        <f t="shared" si="79"/>
        <v>0.49719431856493229</v>
      </c>
      <c r="M455" s="4">
        <v>0.49719431856493229</v>
      </c>
    </row>
    <row r="456" spans="3:13">
      <c r="C456" s="6">
        <f t="shared" si="76"/>
        <v>45.300000000000374</v>
      </c>
      <c r="D456" s="6">
        <f t="shared" si="77"/>
        <v>95.300000000000381</v>
      </c>
      <c r="E456" s="18">
        <f t="shared" si="71"/>
        <v>45.300000000000374</v>
      </c>
      <c r="F456" s="2">
        <f t="shared" si="78"/>
        <v>-0.21301154249737977</v>
      </c>
      <c r="G456" s="3">
        <f t="shared" si="72"/>
        <v>0.26232948583420673</v>
      </c>
      <c r="H456" s="3">
        <f t="shared" si="73"/>
        <v>0.21301154249737977</v>
      </c>
      <c r="I456" s="3">
        <f t="shared" si="74"/>
        <v>0.10650577221064937</v>
      </c>
      <c r="J456" s="3">
        <f t="shared" si="70"/>
        <v>0.31951731470802913</v>
      </c>
      <c r="K456" s="3">
        <f t="shared" si="75"/>
        <v>-1.4615811448320803E-5</v>
      </c>
      <c r="L456" s="4">
        <f t="shared" si="79"/>
        <v>0.49550560236191099</v>
      </c>
      <c r="M456" s="4">
        <v>0.49550560236191099</v>
      </c>
    </row>
    <row r="457" spans="3:13">
      <c r="C457" s="6">
        <f t="shared" si="76"/>
        <v>45.400000000000375</v>
      </c>
      <c r="D457" s="6">
        <f t="shared" si="77"/>
        <v>95.400000000000375</v>
      </c>
      <c r="E457" s="18">
        <f t="shared" si="71"/>
        <v>45.400000000000375</v>
      </c>
      <c r="F457" s="2">
        <f t="shared" si="78"/>
        <v>-0.21383647798742447</v>
      </c>
      <c r="G457" s="3">
        <f t="shared" si="72"/>
        <v>0.26205450733752517</v>
      </c>
      <c r="H457" s="3">
        <f t="shared" si="73"/>
        <v>0.21383647798742447</v>
      </c>
      <c r="I457" s="3">
        <f t="shared" si="74"/>
        <v>0.10691823995231789</v>
      </c>
      <c r="J457" s="3">
        <f t="shared" si="70"/>
        <v>0.32075471793974236</v>
      </c>
      <c r="K457" s="3">
        <f t="shared" si="75"/>
        <v>-1.468781435631783E-5</v>
      </c>
      <c r="L457" s="4">
        <f t="shared" si="79"/>
        <v>0.4938269469245789</v>
      </c>
      <c r="M457" s="4">
        <v>0.4938269469245789</v>
      </c>
    </row>
    <row r="458" spans="3:13">
      <c r="C458" s="6">
        <f t="shared" si="76"/>
        <v>45.500000000000377</v>
      </c>
      <c r="D458" s="6">
        <f t="shared" si="77"/>
        <v>95.500000000000369</v>
      </c>
      <c r="E458" s="18">
        <f t="shared" si="71"/>
        <v>45.500000000000377</v>
      </c>
      <c r="F458" s="2">
        <f t="shared" si="78"/>
        <v>-0.21465968586387746</v>
      </c>
      <c r="G458" s="3">
        <f t="shared" si="72"/>
        <v>0.26178010471204088</v>
      </c>
      <c r="H458" s="3">
        <f t="shared" si="73"/>
        <v>0.21465968586387746</v>
      </c>
      <c r="I458" s="3">
        <f t="shared" si="74"/>
        <v>0.10732984388722328</v>
      </c>
      <c r="J458" s="3">
        <f t="shared" si="70"/>
        <v>0.32198952975110073</v>
      </c>
      <c r="K458" s="3">
        <f t="shared" si="75"/>
        <v>-1.4759817310389112E-5</v>
      </c>
      <c r="L458" s="4">
        <f t="shared" si="79"/>
        <v>0.49215825018383152</v>
      </c>
      <c r="M458" s="4">
        <v>0.49215825018383152</v>
      </c>
    </row>
    <row r="459" spans="3:13">
      <c r="C459" s="6">
        <f t="shared" si="76"/>
        <v>45.600000000000378</v>
      </c>
      <c r="D459" s="6">
        <f t="shared" si="77"/>
        <v>95.600000000000378</v>
      </c>
      <c r="E459" s="18">
        <f t="shared" si="71"/>
        <v>45.600000000000378</v>
      </c>
      <c r="F459" s="2">
        <f t="shared" si="78"/>
        <v>-0.21548117154812027</v>
      </c>
      <c r="G459" s="3">
        <f t="shared" si="72"/>
        <v>0.2615062761506266</v>
      </c>
      <c r="H459" s="3">
        <f t="shared" si="73"/>
        <v>0.21548117154812027</v>
      </c>
      <c r="I459" s="3">
        <f t="shared" si="74"/>
        <v>0.10774058672605581</v>
      </c>
      <c r="J459" s="3">
        <f t="shared" si="70"/>
        <v>0.3232217582741761</v>
      </c>
      <c r="K459" s="3">
        <f t="shared" si="75"/>
        <v>-1.4831820310728938E-5</v>
      </c>
      <c r="L459" s="4">
        <f t="shared" si="79"/>
        <v>0.49049941157211729</v>
      </c>
      <c r="M459" s="4">
        <v>0.49049941157211729</v>
      </c>
    </row>
    <row r="460" spans="3:13">
      <c r="C460" s="6">
        <f t="shared" si="76"/>
        <v>45.700000000000379</v>
      </c>
      <c r="D460" s="6">
        <f t="shared" si="77"/>
        <v>95.700000000000387</v>
      </c>
      <c r="E460" s="18">
        <f t="shared" si="71"/>
        <v>45.700000000000379</v>
      </c>
      <c r="F460" s="2">
        <f t="shared" si="78"/>
        <v>-0.21630094043887457</v>
      </c>
      <c r="G460" s="3">
        <f t="shared" si="72"/>
        <v>0.26123301985370845</v>
      </c>
      <c r="H460" s="3">
        <f t="shared" si="73"/>
        <v>0.21630094043887457</v>
      </c>
      <c r="I460" s="3">
        <f t="shared" si="74"/>
        <v>0.10815047116817587</v>
      </c>
      <c r="J460" s="3">
        <f t="shared" si="70"/>
        <v>0.32445141160705043</v>
      </c>
      <c r="K460" s="3">
        <f t="shared" si="75"/>
        <v>-1.4903823357448331E-5</v>
      </c>
      <c r="L460" s="4">
        <f t="shared" si="79"/>
        <v>0.48885033199430422</v>
      </c>
      <c r="M460" s="4">
        <v>0.48885033199430422</v>
      </c>
    </row>
    <row r="461" spans="3:13">
      <c r="C461" s="6">
        <f t="shared" si="76"/>
        <v>45.800000000000381</v>
      </c>
      <c r="D461" s="6">
        <f t="shared" si="77"/>
        <v>95.800000000000381</v>
      </c>
      <c r="E461" s="18">
        <f t="shared" si="71"/>
        <v>45.800000000000381</v>
      </c>
      <c r="F461" s="2">
        <f t="shared" si="78"/>
        <v>-0.21711899791232045</v>
      </c>
      <c r="G461" s="3">
        <f t="shared" si="72"/>
        <v>0.26096033402922653</v>
      </c>
      <c r="H461" s="3">
        <f t="shared" si="73"/>
        <v>0.21711899791232045</v>
      </c>
      <c r="I461" s="3">
        <f t="shared" si="74"/>
        <v>0.10855949990167303</v>
      </c>
      <c r="J461" s="3">
        <f t="shared" si="70"/>
        <v>0.32567849781399349</v>
      </c>
      <c r="K461" s="3">
        <f t="shared" si="75"/>
        <v>-1.4975826450630558E-5</v>
      </c>
      <c r="L461" s="4">
        <f t="shared" si="79"/>
        <v>0.48721091379924764</v>
      </c>
      <c r="M461" s="4">
        <v>0.48721091379924764</v>
      </c>
    </row>
    <row r="462" spans="3:13">
      <c r="C462" s="6">
        <f t="shared" si="76"/>
        <v>45.900000000000382</v>
      </c>
      <c r="D462" s="6">
        <f t="shared" si="77"/>
        <v>95.900000000000375</v>
      </c>
      <c r="E462" s="18">
        <f t="shared" si="71"/>
        <v>45.900000000000382</v>
      </c>
      <c r="F462" s="2">
        <f t="shared" si="78"/>
        <v>-0.21793534932221376</v>
      </c>
      <c r="G462" s="3">
        <f t="shared" si="72"/>
        <v>0.26068821689259541</v>
      </c>
      <c r="H462" s="3">
        <f t="shared" si="73"/>
        <v>0.21793534932221376</v>
      </c>
      <c r="I462" s="3">
        <f t="shared" si="74"/>
        <v>0.1089676756034248</v>
      </c>
      <c r="J462" s="3">
        <f t="shared" si="70"/>
        <v>0.32690302492563855</v>
      </c>
      <c r="K462" s="3">
        <f t="shared" si="75"/>
        <v>-1.5047829590469908E-5</v>
      </c>
      <c r="L462" s="4">
        <f t="shared" si="79"/>
        <v>0.48558106075204177</v>
      </c>
      <c r="M462" s="4">
        <v>0.48558106075204177</v>
      </c>
    </row>
    <row r="463" spans="3:13">
      <c r="C463" s="6">
        <f t="shared" si="76"/>
        <v>46.000000000000384</v>
      </c>
      <c r="D463" s="6">
        <f t="shared" si="77"/>
        <v>96.000000000000384</v>
      </c>
      <c r="E463" s="18">
        <f t="shared" si="71"/>
        <v>46.000000000000384</v>
      </c>
      <c r="F463" s="2">
        <f t="shared" si="78"/>
        <v>-0.21875000000000311</v>
      </c>
      <c r="G463" s="3">
        <f t="shared" si="72"/>
        <v>0.26041666666666563</v>
      </c>
      <c r="H463" s="3">
        <f t="shared" si="73"/>
        <v>0.21875000000000311</v>
      </c>
      <c r="I463" s="3">
        <f t="shared" si="74"/>
        <v>0.10937500093915499</v>
      </c>
      <c r="J463" s="3">
        <f t="shared" si="70"/>
        <v>0.32812500093915808</v>
      </c>
      <c r="K463" s="3">
        <f t="shared" si="75"/>
        <v>-1.5119832777021891E-5</v>
      </c>
      <c r="L463" s="4">
        <f t="shared" si="79"/>
        <v>0.48396067800693193</v>
      </c>
      <c r="M463" s="4">
        <v>0.48396067800693193</v>
      </c>
    </row>
    <row r="464" spans="3:13">
      <c r="C464" s="6">
        <f t="shared" si="76"/>
        <v>46.100000000000385</v>
      </c>
      <c r="D464" s="6">
        <f t="shared" si="77"/>
        <v>96.100000000000392</v>
      </c>
      <c r="E464" s="18">
        <f t="shared" si="71"/>
        <v>46.100000000000385</v>
      </c>
      <c r="F464" s="2">
        <f t="shared" si="78"/>
        <v>-0.21956295525494587</v>
      </c>
      <c r="G464" s="3">
        <f t="shared" si="72"/>
        <v>0.26014568158168466</v>
      </c>
      <c r="H464" s="3">
        <f t="shared" si="73"/>
        <v>0.21956295525494587</v>
      </c>
      <c r="I464" s="3">
        <f t="shared" si="74"/>
        <v>0.10978147856349189</v>
      </c>
      <c r="J464" s="3">
        <f t="shared" si="70"/>
        <v>0.32934443381843775</v>
      </c>
      <c r="K464" s="3">
        <f t="shared" si="75"/>
        <v>-1.5191836010480797E-5</v>
      </c>
      <c r="L464" s="4">
        <f t="shared" si="79"/>
        <v>0.48234967208087132</v>
      </c>
      <c r="M464" s="4">
        <v>0.48234967208087132</v>
      </c>
    </row>
    <row r="465" spans="3:13">
      <c r="C465" s="6">
        <f t="shared" si="76"/>
        <v>46.200000000000387</v>
      </c>
      <c r="D465" s="6">
        <f t="shared" si="77"/>
        <v>96.200000000000387</v>
      </c>
      <c r="E465" s="18">
        <f t="shared" si="71"/>
        <v>46.200000000000387</v>
      </c>
      <c r="F465" s="2">
        <f t="shared" si="78"/>
        <v>-0.2203742203742235</v>
      </c>
      <c r="G465" s="3">
        <f t="shared" si="72"/>
        <v>0.25987525987525883</v>
      </c>
      <c r="H465" s="3">
        <f t="shared" si="73"/>
        <v>0.2203742203742235</v>
      </c>
      <c r="I465" s="3">
        <f t="shared" si="74"/>
        <v>0.11018711112002579</v>
      </c>
      <c r="J465" s="3">
        <f t="shared" si="70"/>
        <v>0.33056133149424927</v>
      </c>
      <c r="K465" s="3">
        <f t="shared" si="75"/>
        <v>-1.5263839290902137E-5</v>
      </c>
      <c r="L465" s="4">
        <f t="shared" si="79"/>
        <v>0.48074795082770322</v>
      </c>
      <c r="M465" s="4">
        <v>0.48074795082770322</v>
      </c>
    </row>
    <row r="466" spans="3:13">
      <c r="C466" s="6">
        <f t="shared" si="76"/>
        <v>46.300000000000388</v>
      </c>
      <c r="D466" s="6">
        <f t="shared" si="77"/>
        <v>96.300000000000381</v>
      </c>
      <c r="E466" s="18">
        <f t="shared" si="71"/>
        <v>46.300000000000388</v>
      </c>
      <c r="F466" s="2">
        <f t="shared" si="78"/>
        <v>-0.22118380062305612</v>
      </c>
      <c r="G466" s="3">
        <f t="shared" si="72"/>
        <v>0.25960539979231467</v>
      </c>
      <c r="H466" s="3">
        <f t="shared" si="73"/>
        <v>0.22118380062305612</v>
      </c>
      <c r="I466" s="3">
        <f t="shared" si="74"/>
        <v>0.11059190124136635</v>
      </c>
      <c r="J466" s="3">
        <f t="shared" si="70"/>
        <v>0.33177570186442246</v>
      </c>
      <c r="K466" s="3">
        <f t="shared" si="75"/>
        <v>-1.5335842618452444E-5</v>
      </c>
      <c r="L466" s="4">
        <f t="shared" si="79"/>
        <v>0.47915542341295081</v>
      </c>
      <c r="M466" s="4">
        <v>0.47915542341295081</v>
      </c>
    </row>
    <row r="467" spans="3:13">
      <c r="C467" s="6">
        <f t="shared" si="76"/>
        <v>46.400000000000389</v>
      </c>
      <c r="D467" s="6">
        <f t="shared" si="77"/>
        <v>96.400000000000389</v>
      </c>
      <c r="E467" s="18">
        <f t="shared" si="71"/>
        <v>46.400000000000389</v>
      </c>
      <c r="F467" s="2">
        <f t="shared" si="78"/>
        <v>-0.22199170124481643</v>
      </c>
      <c r="G467" s="3">
        <f t="shared" si="72"/>
        <v>0.25933609958506121</v>
      </c>
      <c r="H467" s="3">
        <f t="shared" si="73"/>
        <v>0.22199170124481643</v>
      </c>
      <c r="I467" s="3">
        <f t="shared" si="74"/>
        <v>0.11099585154919948</v>
      </c>
      <c r="J467" s="3">
        <f t="shared" si="70"/>
        <v>0.33298755279401593</v>
      </c>
      <c r="K467" s="3">
        <f t="shared" si="75"/>
        <v>-1.5407845993242741E-5</v>
      </c>
      <c r="L467" s="4">
        <f t="shared" si="79"/>
        <v>0.47757200028919761</v>
      </c>
      <c r="M467" s="4">
        <v>0.47757200028919761</v>
      </c>
    </row>
    <row r="468" spans="3:13">
      <c r="C468" s="6">
        <f t="shared" si="76"/>
        <v>46.500000000000391</v>
      </c>
      <c r="D468" s="6">
        <f t="shared" si="77"/>
        <v>96.500000000000398</v>
      </c>
      <c r="E468" s="18">
        <f t="shared" si="71"/>
        <v>46.500000000000391</v>
      </c>
      <c r="F468" s="2">
        <f t="shared" si="78"/>
        <v>-0.22279792746114302</v>
      </c>
      <c r="G468" s="3">
        <f t="shared" si="72"/>
        <v>0.25906735751295229</v>
      </c>
      <c r="H468" s="3">
        <f t="shared" si="73"/>
        <v>0.22279792746114302</v>
      </c>
      <c r="I468" s="3">
        <f t="shared" si="74"/>
        <v>0.11139896465434411</v>
      </c>
      <c r="J468" s="3">
        <f t="shared" si="70"/>
        <v>0.33419689211548714</v>
      </c>
      <c r="K468" s="3">
        <f t="shared" si="75"/>
        <v>-1.5479849415411806E-5</v>
      </c>
      <c r="L468" s="4">
        <f t="shared" si="79"/>
        <v>0.47599759317204188</v>
      </c>
      <c r="M468" s="4">
        <v>0.47599759317204188</v>
      </c>
    </row>
    <row r="469" spans="3:13">
      <c r="C469" s="6">
        <f t="shared" si="76"/>
        <v>46.600000000000392</v>
      </c>
      <c r="D469" s="6">
        <f t="shared" si="77"/>
        <v>96.600000000000392</v>
      </c>
      <c r="E469" s="18">
        <f t="shared" si="71"/>
        <v>46.600000000000392</v>
      </c>
      <c r="F469" s="2">
        <f t="shared" si="78"/>
        <v>-0.22360248447205283</v>
      </c>
      <c r="G469" s="3">
        <f t="shared" si="72"/>
        <v>0.25879917184264906</v>
      </c>
      <c r="H469" s="3">
        <f t="shared" si="73"/>
        <v>0.22360248447205283</v>
      </c>
      <c r="I469" s="3">
        <f t="shared" si="74"/>
        <v>0.1118012431568083</v>
      </c>
      <c r="J469" s="3">
        <f t="shared" si="70"/>
        <v>0.33540372762886111</v>
      </c>
      <c r="K469" s="3">
        <f t="shared" si="75"/>
        <v>-1.5551852885070661E-5</v>
      </c>
      <c r="L469" s="4">
        <f t="shared" si="79"/>
        <v>0.47443211501660904</v>
      </c>
      <c r="M469" s="4">
        <v>0.47443211501660904</v>
      </c>
    </row>
    <row r="470" spans="3:13">
      <c r="C470" s="6">
        <f t="shared" si="76"/>
        <v>46.700000000000394</v>
      </c>
      <c r="D470" s="6">
        <f t="shared" si="77"/>
        <v>96.700000000000387</v>
      </c>
      <c r="E470" s="18">
        <f t="shared" si="71"/>
        <v>46.700000000000394</v>
      </c>
      <c r="F470" s="2">
        <f t="shared" si="78"/>
        <v>-0.22440537745605282</v>
      </c>
      <c r="G470" s="3">
        <f t="shared" si="72"/>
        <v>0.25853154084798241</v>
      </c>
      <c r="H470" s="3">
        <f t="shared" si="73"/>
        <v>0.22440537745605282</v>
      </c>
      <c r="I470" s="3">
        <f t="shared" si="74"/>
        <v>0.11220268964584515</v>
      </c>
      <c r="J470" s="3">
        <f t="shared" si="70"/>
        <v>0.33660806710189795</v>
      </c>
      <c r="K470" s="3">
        <f t="shared" si="75"/>
        <v>-1.5623856402330327E-5</v>
      </c>
      <c r="L470" s="4">
        <f t="shared" si="79"/>
        <v>0.47287547999460755</v>
      </c>
      <c r="M470" s="4">
        <v>0.47287547999460755</v>
      </c>
    </row>
    <row r="471" spans="3:13">
      <c r="C471" s="6">
        <f t="shared" si="76"/>
        <v>46.800000000000395</v>
      </c>
      <c r="D471" s="6">
        <f t="shared" si="77"/>
        <v>96.800000000000395</v>
      </c>
      <c r="E471" s="18">
        <f t="shared" si="71"/>
        <v>46.800000000000395</v>
      </c>
      <c r="F471" s="2">
        <f t="shared" si="78"/>
        <v>-0.2252066115702511</v>
      </c>
      <c r="G471" s="3">
        <f t="shared" si="72"/>
        <v>0.25826446280991633</v>
      </c>
      <c r="H471" s="3">
        <f t="shared" si="73"/>
        <v>0.2252066115702511</v>
      </c>
      <c r="I471" s="3">
        <f t="shared" si="74"/>
        <v>0.11260330670000832</v>
      </c>
      <c r="J471" s="3">
        <f t="shared" si="70"/>
        <v>0.33780991827025941</v>
      </c>
      <c r="K471" s="3">
        <f t="shared" si="75"/>
        <v>-1.5695859967329584E-5</v>
      </c>
      <c r="L471" s="4">
        <f t="shared" si="79"/>
        <v>0.47132760347191183</v>
      </c>
      <c r="M471" s="4">
        <v>0.47132760347191183</v>
      </c>
    </row>
    <row r="472" spans="3:13">
      <c r="C472" s="6">
        <f t="shared" si="76"/>
        <v>46.900000000000396</v>
      </c>
      <c r="D472" s="6">
        <f t="shared" si="77"/>
        <v>96.900000000000404</v>
      </c>
      <c r="E472" s="18">
        <f t="shared" si="71"/>
        <v>46.900000000000396</v>
      </c>
      <c r="F472" s="2">
        <f t="shared" si="78"/>
        <v>-0.22600619195046753</v>
      </c>
      <c r="G472" s="3">
        <f t="shared" si="72"/>
        <v>0.25799793601651078</v>
      </c>
      <c r="H472" s="3">
        <f t="shared" si="73"/>
        <v>0.22600619195046753</v>
      </c>
      <c r="I472" s="3">
        <f t="shared" si="74"/>
        <v>0.11300309688720737</v>
      </c>
      <c r="J472" s="3">
        <f t="shared" si="70"/>
        <v>0.33900928883767489</v>
      </c>
      <c r="K472" s="3">
        <f t="shared" si="75"/>
        <v>-1.5767863580207209E-5</v>
      </c>
      <c r="L472" s="4">
        <f t="shared" si="79"/>
        <v>0.46978840198665811</v>
      </c>
      <c r="M472" s="4">
        <v>0.46978840198665811</v>
      </c>
    </row>
    <row r="473" spans="3:13">
      <c r="C473" s="6">
        <f t="shared" si="76"/>
        <v>47.000000000000398</v>
      </c>
      <c r="D473" s="6">
        <f t="shared" si="77"/>
        <v>97.000000000000398</v>
      </c>
      <c r="E473" s="18">
        <f t="shared" si="71"/>
        <v>47.000000000000398</v>
      </c>
      <c r="F473" s="2">
        <f t="shared" si="78"/>
        <v>-0.22680412371134337</v>
      </c>
      <c r="G473" s="3">
        <f t="shared" si="72"/>
        <v>0.25773195876288552</v>
      </c>
      <c r="H473" s="3">
        <f t="shared" si="73"/>
        <v>0.22680412371134337</v>
      </c>
      <c r="I473" s="3">
        <f t="shared" si="74"/>
        <v>0.11340206276476258</v>
      </c>
      <c r="J473" s="3">
        <f t="shared" si="70"/>
        <v>0.34020618647610595</v>
      </c>
      <c r="K473" s="3">
        <f t="shared" si="75"/>
        <v>-1.5839867241074224E-5</v>
      </c>
      <c r="L473" s="4">
        <f t="shared" si="79"/>
        <v>0.46825779322783989</v>
      </c>
      <c r="M473" s="4">
        <v>0.46825779322783989</v>
      </c>
    </row>
    <row r="474" spans="3:13">
      <c r="C474" s="6">
        <f t="shared" si="76"/>
        <v>47.100000000000399</v>
      </c>
      <c r="D474" s="6">
        <f t="shared" si="77"/>
        <v>97.100000000000392</v>
      </c>
      <c r="E474" s="18">
        <f t="shared" si="71"/>
        <v>47.100000000000399</v>
      </c>
      <c r="F474" s="2">
        <f t="shared" si="78"/>
        <v>-0.22760041194645014</v>
      </c>
      <c r="G474" s="3">
        <f t="shared" si="72"/>
        <v>0.2574665293511833</v>
      </c>
      <c r="H474" s="3">
        <f t="shared" si="73"/>
        <v>0.22760041194645014</v>
      </c>
      <c r="I474" s="3">
        <f t="shared" si="74"/>
        <v>0.11380020687945935</v>
      </c>
      <c r="J474" s="3">
        <f t="shared" si="70"/>
        <v>0.3414006188259095</v>
      </c>
      <c r="K474" s="3">
        <f t="shared" si="75"/>
        <v>-1.5911870950069407E-5</v>
      </c>
      <c r="L474" s="4">
        <f t="shared" si="79"/>
        <v>0.46673569601438952</v>
      </c>
      <c r="M474" s="4">
        <v>0.46673569601438952</v>
      </c>
    </row>
    <row r="475" spans="3:13">
      <c r="C475" s="6">
        <f t="shared" si="76"/>
        <v>47.200000000000401</v>
      </c>
      <c r="D475" s="6">
        <f t="shared" si="77"/>
        <v>97.200000000000401</v>
      </c>
      <c r="E475" s="18">
        <f t="shared" si="71"/>
        <v>47.200000000000401</v>
      </c>
      <c r="F475" s="2">
        <f t="shared" si="78"/>
        <v>-0.22839506172839824</v>
      </c>
      <c r="G475" s="3">
        <f t="shared" si="72"/>
        <v>0.25720164609053392</v>
      </c>
      <c r="H475" s="3">
        <f t="shared" si="73"/>
        <v>0.22839506172839824</v>
      </c>
      <c r="I475" s="3">
        <f t="shared" si="74"/>
        <v>0.11419753176760251</v>
      </c>
      <c r="J475" s="3">
        <f t="shared" si="70"/>
        <v>0.34259259349600074</v>
      </c>
      <c r="K475" s="3">
        <f t="shared" si="75"/>
        <v>-1.5983874707276025E-5</v>
      </c>
      <c r="L475" s="4">
        <f t="shared" si="79"/>
        <v>0.46522203027473097</v>
      </c>
      <c r="M475" s="4">
        <v>0.46522203027473097</v>
      </c>
    </row>
    <row r="476" spans="3:13">
      <c r="C476" s="6">
        <f t="shared" si="76"/>
        <v>47.300000000000402</v>
      </c>
      <c r="D476" s="6">
        <f t="shared" si="77"/>
        <v>97.300000000000409</v>
      </c>
      <c r="E476" s="18">
        <f t="shared" si="71"/>
        <v>47.300000000000402</v>
      </c>
      <c r="F476" s="2">
        <f t="shared" si="78"/>
        <v>-0.22918807810894459</v>
      </c>
      <c r="G476" s="3">
        <f t="shared" si="72"/>
        <v>0.25693730729701847</v>
      </c>
      <c r="H476" s="3">
        <f t="shared" si="73"/>
        <v>0.22918807810894459</v>
      </c>
      <c r="I476" s="3">
        <f t="shared" si="74"/>
        <v>0.1145940399550702</v>
      </c>
      <c r="J476" s="3">
        <f t="shared" si="70"/>
        <v>0.34378211806401482</v>
      </c>
      <c r="K476" s="3">
        <f t="shared" si="75"/>
        <v>-1.6055878512860611E-5</v>
      </c>
      <c r="L476" s="4">
        <f t="shared" si="79"/>
        <v>0.46371671702679296</v>
      </c>
      <c r="M476" s="4">
        <v>0.46371671702679296</v>
      </c>
    </row>
    <row r="477" spans="3:13">
      <c r="C477" s="6">
        <f t="shared" si="76"/>
        <v>47.400000000000404</v>
      </c>
      <c r="D477" s="6">
        <f t="shared" si="77"/>
        <v>97.400000000000404</v>
      </c>
      <c r="E477" s="18">
        <f t="shared" si="71"/>
        <v>47.400000000000404</v>
      </c>
      <c r="F477" s="2">
        <f t="shared" si="78"/>
        <v>-0.2299794661190997</v>
      </c>
      <c r="G477" s="3">
        <f t="shared" si="72"/>
        <v>0.25667351129363342</v>
      </c>
      <c r="H477" s="3">
        <f t="shared" si="73"/>
        <v>0.2299794661190997</v>
      </c>
      <c r="I477" s="3">
        <f t="shared" si="74"/>
        <v>0.11498973395736731</v>
      </c>
      <c r="J477" s="3">
        <f t="shared" si="70"/>
        <v>0.34496920007646703</v>
      </c>
      <c r="K477" s="3">
        <f t="shared" si="75"/>
        <v>-1.6127882366934188E-5</v>
      </c>
      <c r="L477" s="4">
        <f t="shared" si="79"/>
        <v>0.46221967835846983</v>
      </c>
      <c r="M477" s="4">
        <v>0.46221967835846983</v>
      </c>
    </row>
    <row r="478" spans="3:13">
      <c r="C478" s="6">
        <f t="shared" si="76"/>
        <v>47.500000000000405</v>
      </c>
      <c r="D478" s="6">
        <f t="shared" si="77"/>
        <v>97.500000000000398</v>
      </c>
      <c r="E478" s="18">
        <f t="shared" si="71"/>
        <v>47.500000000000405</v>
      </c>
      <c r="F478" s="2">
        <f t="shared" si="78"/>
        <v>-0.23076923076923397</v>
      </c>
      <c r="G478" s="3">
        <f t="shared" si="72"/>
        <v>0.25641025641025539</v>
      </c>
      <c r="H478" s="3">
        <f t="shared" si="73"/>
        <v>0.23076923076923397</v>
      </c>
      <c r="I478" s="3">
        <f t="shared" si="74"/>
        <v>0.11538461627967871</v>
      </c>
      <c r="J478" s="3">
        <f t="shared" si="70"/>
        <v>0.34615384704891267</v>
      </c>
      <c r="K478" s="3">
        <f t="shared" si="75"/>
        <v>-1.6199886269607777E-5</v>
      </c>
      <c r="L478" s="4">
        <f t="shared" si="79"/>
        <v>0.46073083740851711</v>
      </c>
      <c r="M478" s="4">
        <v>0.46073083740851711</v>
      </c>
    </row>
    <row r="479" spans="3:13">
      <c r="C479" s="6">
        <f t="shared" si="76"/>
        <v>47.600000000000406</v>
      </c>
      <c r="D479" s="6">
        <f t="shared" si="77"/>
        <v>97.600000000000406</v>
      </c>
      <c r="E479" s="18">
        <f t="shared" si="71"/>
        <v>47.600000000000406</v>
      </c>
      <c r="F479" s="2">
        <f t="shared" si="78"/>
        <v>-0.23155737704918353</v>
      </c>
      <c r="G479" s="3">
        <f t="shared" si="72"/>
        <v>0.25614754098360548</v>
      </c>
      <c r="H479" s="3">
        <f t="shared" si="73"/>
        <v>0.23155737704918353</v>
      </c>
      <c r="I479" s="3">
        <f t="shared" si="74"/>
        <v>0.11577868941692214</v>
      </c>
      <c r="J479" s="3">
        <f t="shared" si="70"/>
        <v>0.34733606646610565</v>
      </c>
      <c r="K479" s="3">
        <f t="shared" si="75"/>
        <v>-1.6271890221020158E-5</v>
      </c>
      <c r="L479" s="4">
        <f t="shared" si="79"/>
        <v>0.45925011834787111</v>
      </c>
      <c r="M479" s="4">
        <v>0.45925011834787111</v>
      </c>
    </row>
    <row r="480" spans="3:13">
      <c r="C480" s="6">
        <f t="shared" si="76"/>
        <v>47.700000000000408</v>
      </c>
      <c r="D480" s="6">
        <f t="shared" si="77"/>
        <v>97.700000000000415</v>
      </c>
      <c r="E480" s="18">
        <f t="shared" si="71"/>
        <v>47.700000000000408</v>
      </c>
      <c r="F480" s="2">
        <f t="shared" si="78"/>
        <v>-0.2323439099283553</v>
      </c>
      <c r="G480" s="3">
        <f t="shared" si="72"/>
        <v>0.2558853633572149</v>
      </c>
      <c r="H480" s="3">
        <f t="shared" si="73"/>
        <v>0.2323439099283553</v>
      </c>
      <c r="I480" s="3">
        <f t="shared" si="74"/>
        <v>0.11617195585380075</v>
      </c>
      <c r="J480" s="3">
        <f t="shared" si="70"/>
        <v>0.34851586578215604</v>
      </c>
      <c r="K480" s="3">
        <f t="shared" si="75"/>
        <v>-1.6343894221310107E-5</v>
      </c>
      <c r="L480" s="4">
        <f t="shared" si="79"/>
        <v>0.45777744636138118</v>
      </c>
      <c r="M480" s="4">
        <v>0.45777744636138118</v>
      </c>
    </row>
    <row r="481" spans="3:13">
      <c r="C481" s="6">
        <f t="shared" si="76"/>
        <v>47.800000000000409</v>
      </c>
      <c r="D481" s="6">
        <f t="shared" si="77"/>
        <v>97.800000000000409</v>
      </c>
      <c r="E481" s="18">
        <f t="shared" si="71"/>
        <v>47.800000000000409</v>
      </c>
      <c r="F481" s="2">
        <f t="shared" si="78"/>
        <v>-0.23312883435583143</v>
      </c>
      <c r="G481" s="3">
        <f t="shared" si="72"/>
        <v>0.25562372188138954</v>
      </c>
      <c r="H481" s="3">
        <f t="shared" si="73"/>
        <v>0.23312883435583143</v>
      </c>
      <c r="I481" s="3">
        <f t="shared" si="74"/>
        <v>0.11656441806485528</v>
      </c>
      <c r="J481" s="3">
        <f t="shared" si="70"/>
        <v>0.34969325242068672</v>
      </c>
      <c r="K481" s="3">
        <f t="shared" si="75"/>
        <v>-1.6415898270560891E-5</v>
      </c>
      <c r="L481" s="4">
        <f t="shared" si="79"/>
        <v>0.45631274762994373</v>
      </c>
      <c r="M481" s="4">
        <v>0.45631274762994373</v>
      </c>
    </row>
    <row r="482" spans="3:13">
      <c r="C482" s="6">
        <f t="shared" si="76"/>
        <v>47.900000000000411</v>
      </c>
      <c r="D482" s="6">
        <f t="shared" si="77"/>
        <v>97.900000000000404</v>
      </c>
      <c r="E482" s="18">
        <f t="shared" si="71"/>
        <v>47.900000000000411</v>
      </c>
      <c r="F482" s="2">
        <f t="shared" si="78"/>
        <v>-0.2339121552604731</v>
      </c>
      <c r="G482" s="3">
        <f t="shared" si="72"/>
        <v>0.25536261491317563</v>
      </c>
      <c r="H482" s="3">
        <f t="shared" si="73"/>
        <v>0.2339121552604731</v>
      </c>
      <c r="I482" s="3">
        <f t="shared" si="74"/>
        <v>0.11695607851451602</v>
      </c>
      <c r="J482" s="3">
        <f t="shared" si="70"/>
        <v>0.3508682337749891</v>
      </c>
      <c r="K482" s="3">
        <f t="shared" si="75"/>
        <v>-1.64879023689668E-5</v>
      </c>
      <c r="L482" s="4">
        <f t="shared" si="79"/>
        <v>0.45485594931302725</v>
      </c>
      <c r="M482" s="4">
        <v>0.45485594931302725</v>
      </c>
    </row>
    <row r="483" spans="3:13">
      <c r="C483" s="6">
        <f t="shared" si="76"/>
        <v>48.000000000000412</v>
      </c>
      <c r="D483" s="6">
        <f t="shared" si="77"/>
        <v>98.000000000000412</v>
      </c>
      <c r="E483" s="18">
        <f t="shared" si="71"/>
        <v>48.000000000000412</v>
      </c>
      <c r="F483" s="2">
        <f t="shared" si="78"/>
        <v>-0.23469387755102364</v>
      </c>
      <c r="G483" s="3">
        <f t="shared" si="72"/>
        <v>0.25510204081632548</v>
      </c>
      <c r="H483" s="3">
        <f t="shared" si="73"/>
        <v>0.23469387755102364</v>
      </c>
      <c r="I483" s="3">
        <f t="shared" si="74"/>
        <v>0.11734693965715431</v>
      </c>
      <c r="J483" s="3">
        <f t="shared" si="70"/>
        <v>0.35204081720817793</v>
      </c>
      <c r="K483" s="3">
        <f t="shared" si="75"/>
        <v>-1.6559906516583345E-5</v>
      </c>
      <c r="L483" s="4">
        <f t="shared" si="79"/>
        <v>0.45340697953157821</v>
      </c>
      <c r="M483" s="4">
        <v>0.45340697953157821</v>
      </c>
    </row>
    <row r="484" spans="3:13">
      <c r="C484" s="6">
        <f t="shared" si="76"/>
        <v>48.100000000000414</v>
      </c>
      <c r="D484" s="6">
        <f t="shared" si="77"/>
        <v>98.100000000000421</v>
      </c>
      <c r="E484" s="18">
        <f t="shared" si="71"/>
        <v>48.100000000000414</v>
      </c>
      <c r="F484" s="2">
        <f t="shared" si="78"/>
        <v>-0.23547400611621117</v>
      </c>
      <c r="G484" s="3">
        <f t="shared" si="72"/>
        <v>0.25484199796126294</v>
      </c>
      <c r="H484" s="3">
        <f t="shared" si="73"/>
        <v>0.23547400611621117</v>
      </c>
      <c r="I484" s="3">
        <f t="shared" si="74"/>
        <v>0.11773700393713396</v>
      </c>
      <c r="J484" s="3">
        <f t="shared" si="70"/>
        <v>0.3532110100533451</v>
      </c>
      <c r="K484" s="3">
        <f t="shared" si="75"/>
        <v>-1.6631910713549303E-5</v>
      </c>
      <c r="L484" s="4">
        <f t="shared" si="79"/>
        <v>0.45196576735129806</v>
      </c>
      <c r="M484" s="4">
        <v>0.45196576735129806</v>
      </c>
    </row>
    <row r="485" spans="3:13">
      <c r="C485" s="6">
        <f t="shared" si="76"/>
        <v>48.200000000000415</v>
      </c>
      <c r="D485" s="6">
        <f t="shared" si="77"/>
        <v>98.200000000000415</v>
      </c>
      <c r="E485" s="18">
        <f t="shared" si="71"/>
        <v>48.200000000000415</v>
      </c>
      <c r="F485" s="2">
        <f t="shared" si="78"/>
        <v>-0.23625254582485047</v>
      </c>
      <c r="G485" s="3">
        <f t="shared" si="72"/>
        <v>0.25458248472504985</v>
      </c>
      <c r="H485" s="3">
        <f t="shared" si="73"/>
        <v>0.23625254582485047</v>
      </c>
      <c r="I485" s="3">
        <f t="shared" si="74"/>
        <v>0.11812627378886201</v>
      </c>
      <c r="J485" s="3">
        <f t="shared" si="70"/>
        <v>0.35437881961371248</v>
      </c>
      <c r="K485" s="3">
        <f t="shared" si="75"/>
        <v>-1.6703914960003452E-5</v>
      </c>
      <c r="L485" s="4">
        <f t="shared" si="79"/>
        <v>0.45053224276628157</v>
      </c>
      <c r="M485" s="4">
        <v>0.45053224276628157</v>
      </c>
    </row>
    <row r="486" spans="3:13">
      <c r="C486" s="6">
        <f t="shared" si="76"/>
        <v>48.300000000000416</v>
      </c>
      <c r="D486" s="6">
        <f t="shared" si="77"/>
        <v>98.300000000000409</v>
      </c>
      <c r="E486" s="18">
        <f t="shared" si="71"/>
        <v>48.300000000000416</v>
      </c>
      <c r="F486" s="2">
        <f t="shared" si="78"/>
        <v>-0.23702950152594424</v>
      </c>
      <c r="G486" s="3">
        <f t="shared" si="72"/>
        <v>0.25432349949135197</v>
      </c>
      <c r="H486" s="3">
        <f t="shared" si="73"/>
        <v>0.23702950152594424</v>
      </c>
      <c r="I486" s="3">
        <f t="shared" si="74"/>
        <v>0.11851475163683954</v>
      </c>
      <c r="J486" s="3">
        <f t="shared" si="70"/>
        <v>0.35554425316278376</v>
      </c>
      <c r="K486" s="3">
        <f t="shared" si="75"/>
        <v>-1.6775919256056815E-5</v>
      </c>
      <c r="L486" s="4">
        <f t="shared" si="79"/>
        <v>0.44910633668300737</v>
      </c>
      <c r="M486" s="4">
        <v>0.44910633668300737</v>
      </c>
    </row>
    <row r="487" spans="3:13">
      <c r="C487" s="6">
        <f t="shared" si="76"/>
        <v>48.400000000000418</v>
      </c>
      <c r="D487" s="6">
        <f t="shared" si="77"/>
        <v>98.400000000000418</v>
      </c>
      <c r="E487" s="18">
        <f t="shared" si="71"/>
        <v>48.400000000000418</v>
      </c>
      <c r="F487" s="2">
        <f t="shared" si="78"/>
        <v>-0.23780487804878372</v>
      </c>
      <c r="G487" s="3">
        <f t="shared" si="72"/>
        <v>0.25406504065040542</v>
      </c>
      <c r="H487" s="3">
        <f t="shared" si="73"/>
        <v>0.23780487804878372</v>
      </c>
      <c r="I487" s="3">
        <f t="shared" si="74"/>
        <v>0.11890243989571189</v>
      </c>
      <c r="J487" s="3">
        <f t="shared" si="70"/>
        <v>0.35670731794449562</v>
      </c>
      <c r="K487" s="3">
        <f t="shared" si="75"/>
        <v>-1.6847923601875925E-5</v>
      </c>
      <c r="L487" s="4">
        <f t="shared" si="79"/>
        <v>0.44768798090467127</v>
      </c>
      <c r="M487" s="4">
        <v>0.44768798090467127</v>
      </c>
    </row>
    <row r="488" spans="3:13">
      <c r="C488" s="6">
        <f t="shared" si="76"/>
        <v>48.500000000000419</v>
      </c>
      <c r="D488" s="6">
        <f t="shared" si="77"/>
        <v>98.500000000000426</v>
      </c>
      <c r="E488" s="18">
        <f t="shared" si="71"/>
        <v>48.500000000000419</v>
      </c>
      <c r="F488" s="2">
        <f t="shared" si="78"/>
        <v>-0.2385786802030489</v>
      </c>
      <c r="G488" s="3">
        <f t="shared" si="72"/>
        <v>0.2538071065989837</v>
      </c>
      <c r="H488" s="3">
        <f t="shared" si="73"/>
        <v>0.2385786802030489</v>
      </c>
      <c r="I488" s="3">
        <f t="shared" si="74"/>
        <v>0.11928934097031878</v>
      </c>
      <c r="J488" s="3">
        <f t="shared" si="70"/>
        <v>0.35786802117336769</v>
      </c>
      <c r="K488" s="3">
        <f t="shared" si="75"/>
        <v>-1.6919927997516293E-5</v>
      </c>
      <c r="L488" s="4">
        <f t="shared" si="79"/>
        <v>0.44627710811585392</v>
      </c>
      <c r="M488" s="4">
        <v>0.44627710811585392</v>
      </c>
    </row>
    <row r="489" spans="3:13">
      <c r="C489" s="6">
        <f t="shared" si="76"/>
        <v>48.600000000000421</v>
      </c>
      <c r="D489" s="6">
        <f t="shared" si="77"/>
        <v>98.600000000000421</v>
      </c>
      <c r="E489" s="18">
        <f t="shared" si="71"/>
        <v>48.600000000000421</v>
      </c>
      <c r="F489" s="2">
        <f t="shared" si="78"/>
        <v>-0.23935091277890791</v>
      </c>
      <c r="G489" s="3">
        <f t="shared" si="72"/>
        <v>0.25354969574036401</v>
      </c>
      <c r="H489" s="3">
        <f t="shared" si="73"/>
        <v>0.23935091277890791</v>
      </c>
      <c r="I489" s="3">
        <f t="shared" si="74"/>
        <v>0.11967545725574397</v>
      </c>
      <c r="J489" s="3">
        <f t="shared" si="70"/>
        <v>0.35902637003465188</v>
      </c>
      <c r="K489" s="3">
        <f t="shared" si="75"/>
        <v>-1.6991932443172209E-5</v>
      </c>
      <c r="L489" s="4">
        <f t="shared" si="79"/>
        <v>0.44487365186751404</v>
      </c>
      <c r="M489" s="4">
        <v>0.44487365186751404</v>
      </c>
    </row>
    <row r="490" spans="3:13">
      <c r="C490" s="6">
        <f t="shared" si="76"/>
        <v>48.700000000000422</v>
      </c>
      <c r="D490" s="6">
        <f t="shared" si="77"/>
        <v>98.700000000000415</v>
      </c>
      <c r="E490" s="18">
        <f t="shared" si="71"/>
        <v>48.700000000000422</v>
      </c>
      <c r="F490" s="2">
        <f t="shared" si="78"/>
        <v>-0.24012158054711571</v>
      </c>
      <c r="G490" s="3">
        <f t="shared" si="72"/>
        <v>0.25329280648429481</v>
      </c>
      <c r="H490" s="3">
        <f t="shared" si="73"/>
        <v>0.24012158054711571</v>
      </c>
      <c r="I490" s="3">
        <f t="shared" si="74"/>
        <v>0.12006079113736469</v>
      </c>
      <c r="J490" s="3">
        <f t="shared" si="70"/>
        <v>0.36018237168448042</v>
      </c>
      <c r="K490" s="3">
        <f t="shared" si="75"/>
        <v>-1.7063936938899182E-5</v>
      </c>
      <c r="L490" s="4">
        <f t="shared" si="79"/>
        <v>0.44347754656229965</v>
      </c>
      <c r="M490" s="4">
        <v>0.44347754656229965</v>
      </c>
    </row>
    <row r="491" spans="3:13">
      <c r="C491" s="6">
        <f t="shared" si="76"/>
        <v>48.800000000000423</v>
      </c>
      <c r="D491" s="6">
        <f t="shared" si="77"/>
        <v>98.800000000000423</v>
      </c>
      <c r="E491" s="18">
        <f t="shared" si="71"/>
        <v>48.800000000000423</v>
      </c>
      <c r="F491" s="2">
        <f t="shared" si="78"/>
        <v>-0.24089068825911256</v>
      </c>
      <c r="G491" s="3">
        <f t="shared" si="72"/>
        <v>0.25303643724696245</v>
      </c>
      <c r="H491" s="3">
        <f t="shared" si="73"/>
        <v>0.24089068825911256</v>
      </c>
      <c r="I491" s="3">
        <f t="shared" si="74"/>
        <v>0.12044534499090082</v>
      </c>
      <c r="J491" s="3">
        <f t="shared" si="70"/>
        <v>0.3613360332500134</v>
      </c>
      <c r="K491" s="3">
        <f t="shared" si="75"/>
        <v>-1.7135941484891504E-5</v>
      </c>
      <c r="L491" s="4">
        <f t="shared" si="79"/>
        <v>0.44208872744016781</v>
      </c>
      <c r="M491" s="4">
        <v>0.44208872744016781</v>
      </c>
    </row>
    <row r="492" spans="3:13">
      <c r="C492" s="6">
        <f t="shared" si="76"/>
        <v>48.900000000000425</v>
      </c>
      <c r="D492" s="6">
        <f t="shared" si="77"/>
        <v>98.900000000000432</v>
      </c>
      <c r="E492" s="18">
        <f t="shared" si="71"/>
        <v>48.900000000000425</v>
      </c>
      <c r="F492" s="2">
        <f t="shared" si="78"/>
        <v>-0.24165824064712155</v>
      </c>
      <c r="G492" s="3">
        <f t="shared" si="72"/>
        <v>0.25278058645095947</v>
      </c>
      <c r="H492" s="3">
        <f t="shared" si="73"/>
        <v>0.24165824064712155</v>
      </c>
      <c r="I492" s="3">
        <f t="shared" si="74"/>
        <v>0.12082912118246361</v>
      </c>
      <c r="J492" s="3">
        <f t="shared" si="70"/>
        <v>0.36248736182958519</v>
      </c>
      <c r="K492" s="3">
        <f t="shared" si="75"/>
        <v>-1.7207946081232439E-5</v>
      </c>
      <c r="L492" s="4">
        <f t="shared" si="79"/>
        <v>0.44070713056430699</v>
      </c>
      <c r="M492" s="4">
        <v>0.44070713056430699</v>
      </c>
    </row>
    <row r="493" spans="3:13">
      <c r="C493" s="6">
        <f t="shared" si="76"/>
        <v>49.000000000000426</v>
      </c>
      <c r="D493" s="6">
        <f t="shared" si="77"/>
        <v>99.000000000000426</v>
      </c>
      <c r="E493" s="18">
        <f t="shared" si="71"/>
        <v>49.000000000000426</v>
      </c>
      <c r="F493" s="2">
        <f t="shared" si="78"/>
        <v>-0.24242424242424568</v>
      </c>
      <c r="G493" s="3">
        <f t="shared" si="72"/>
        <v>0.25252525252525143</v>
      </c>
      <c r="H493" s="3">
        <f t="shared" si="73"/>
        <v>0.24242424242424568</v>
      </c>
      <c r="I493" s="3">
        <f t="shared" si="74"/>
        <v>0.12121212206860432</v>
      </c>
      <c r="J493" s="3">
        <f t="shared" si="70"/>
        <v>0.36363636449284997</v>
      </c>
      <c r="K493" s="3">
        <f t="shared" si="75"/>
        <v>-1.7279950728033011E-5</v>
      </c>
      <c r="L493" s="4">
        <f t="shared" si="79"/>
        <v>0.4393326928073526</v>
      </c>
      <c r="M493" s="4">
        <v>0.4393326928073526</v>
      </c>
    </row>
    <row r="494" spans="3:13">
      <c r="C494" s="6">
        <f t="shared" si="76"/>
        <v>49.100000000000428</v>
      </c>
      <c r="D494" s="6">
        <f t="shared" si="77"/>
        <v>99.100000000000421</v>
      </c>
      <c r="E494" s="18">
        <f t="shared" si="71"/>
        <v>49.100000000000428</v>
      </c>
      <c r="F494" s="2">
        <f t="shared" si="78"/>
        <v>-0.24318869828456433</v>
      </c>
      <c r="G494" s="3">
        <f t="shared" si="72"/>
        <v>0.25227043390514525</v>
      </c>
      <c r="H494" s="3">
        <f t="shared" si="73"/>
        <v>0.24318869828456433</v>
      </c>
      <c r="I494" s="3">
        <f t="shared" si="74"/>
        <v>0.12159434999636237</v>
      </c>
      <c r="J494" s="3">
        <f t="shared" ref="J494:J557" si="80">$H494+$I494</f>
        <v>0.36478304828092667</v>
      </c>
      <c r="K494" s="3">
        <f t="shared" si="75"/>
        <v>-1.7351955425431997E-5</v>
      </c>
      <c r="L494" s="4">
        <f t="shared" si="79"/>
        <v>0.43796535183788993</v>
      </c>
      <c r="M494" s="4">
        <v>0.43796535183788993</v>
      </c>
    </row>
    <row r="495" spans="3:13">
      <c r="C495" s="6">
        <f t="shared" si="76"/>
        <v>49.200000000000429</v>
      </c>
      <c r="D495" s="6">
        <f t="shared" si="77"/>
        <v>99.200000000000429</v>
      </c>
      <c r="E495" s="18">
        <f t="shared" si="71"/>
        <v>49.200000000000429</v>
      </c>
      <c r="F495" s="2">
        <f t="shared" si="78"/>
        <v>-0.24395161290322909</v>
      </c>
      <c r="G495" s="3">
        <f t="shared" si="72"/>
        <v>0.25201612903225695</v>
      </c>
      <c r="H495" s="3">
        <f t="shared" si="73"/>
        <v>0.24395161290322909</v>
      </c>
      <c r="I495" s="3">
        <f t="shared" si="74"/>
        <v>0.12197580730331334</v>
      </c>
      <c r="J495" s="3">
        <f t="shared" si="80"/>
        <v>0.36592742020654245</v>
      </c>
      <c r="K495" s="3">
        <f t="shared" si="75"/>
        <v>-1.7423960173595932E-5</v>
      </c>
      <c r="L495" s="4">
        <f t="shared" si="79"/>
        <v>0.43660504610723661</v>
      </c>
      <c r="M495" s="4">
        <v>0.43660504610723661</v>
      </c>
    </row>
    <row r="496" spans="3:13">
      <c r="C496" s="6">
        <f t="shared" si="76"/>
        <v>49.300000000000431</v>
      </c>
      <c r="D496" s="6">
        <f t="shared" si="77"/>
        <v>99.300000000000438</v>
      </c>
      <c r="E496" s="18">
        <f t="shared" si="71"/>
        <v>49.300000000000431</v>
      </c>
      <c r="F496" s="2">
        <f t="shared" si="78"/>
        <v>-0.24471299093655915</v>
      </c>
      <c r="G496" s="3">
        <f t="shared" si="72"/>
        <v>0.25176233635448025</v>
      </c>
      <c r="H496" s="3">
        <f t="shared" si="73"/>
        <v>0.24471299093655915</v>
      </c>
      <c r="I496" s="3">
        <f t="shared" si="74"/>
        <v>0.12235649631761655</v>
      </c>
      <c r="J496" s="3">
        <f t="shared" si="80"/>
        <v>0.36706948725417571</v>
      </c>
      <c r="K496" s="3">
        <f t="shared" si="75"/>
        <v>-1.749596497260808E-5</v>
      </c>
      <c r="L496" s="4">
        <f t="shared" si="79"/>
        <v>0.43525171483649766</v>
      </c>
      <c r="M496" s="4">
        <v>0.43525171483649766</v>
      </c>
    </row>
    <row r="497" spans="3:13">
      <c r="C497" s="6">
        <f t="shared" si="76"/>
        <v>49.400000000000432</v>
      </c>
      <c r="D497" s="6">
        <f t="shared" si="77"/>
        <v>99.400000000000432</v>
      </c>
      <c r="E497" s="18">
        <f t="shared" si="71"/>
        <v>49.400000000000432</v>
      </c>
      <c r="F497" s="2">
        <f t="shared" si="78"/>
        <v>-0.24547283702213607</v>
      </c>
      <c r="G497" s="3">
        <f t="shared" si="72"/>
        <v>0.25150905432595466</v>
      </c>
      <c r="H497" s="3">
        <f t="shared" si="73"/>
        <v>0.24547283702213607</v>
      </c>
      <c r="I497" s="3">
        <f t="shared" si="74"/>
        <v>0.12273641935806257</v>
      </c>
      <c r="J497" s="3">
        <f t="shared" si="80"/>
        <v>0.36820925638019864</v>
      </c>
      <c r="K497" s="3">
        <f t="shared" si="75"/>
        <v>-1.7567969822607221E-5</v>
      </c>
      <c r="L497" s="4">
        <f t="shared" si="79"/>
        <v>0.433905298003886</v>
      </c>
      <c r="M497" s="4">
        <v>0.433905298003886</v>
      </c>
    </row>
    <row r="498" spans="3:13">
      <c r="C498" s="6">
        <f t="shared" si="76"/>
        <v>49.500000000000433</v>
      </c>
      <c r="D498" s="6">
        <f t="shared" si="77"/>
        <v>99.500000000000426</v>
      </c>
      <c r="E498" s="18">
        <f t="shared" si="71"/>
        <v>49.500000000000433</v>
      </c>
      <c r="F498" s="2">
        <f t="shared" si="78"/>
        <v>-0.24623115577889779</v>
      </c>
      <c r="G498" s="3">
        <f t="shared" si="72"/>
        <v>0.2512562814070341</v>
      </c>
      <c r="H498" s="3">
        <f t="shared" si="73"/>
        <v>0.24623115577889779</v>
      </c>
      <c r="I498" s="3">
        <f t="shared" si="74"/>
        <v>0.12311557873412009</v>
      </c>
      <c r="J498" s="3">
        <f t="shared" si="80"/>
        <v>0.36934673451301786</v>
      </c>
      <c r="K498" s="3">
        <f t="shared" si="75"/>
        <v>-1.7639974723676621E-5</v>
      </c>
      <c r="L498" s="4">
        <f t="shared" si="79"/>
        <v>0.43256573633230361</v>
      </c>
      <c r="M498" s="4">
        <v>0.43256573633230361</v>
      </c>
    </row>
    <row r="499" spans="3:13">
      <c r="C499" s="6">
        <f t="shared" si="76"/>
        <v>49.600000000000435</v>
      </c>
      <c r="D499" s="6">
        <f t="shared" si="77"/>
        <v>99.600000000000435</v>
      </c>
      <c r="E499" s="18">
        <f t="shared" si="71"/>
        <v>49.600000000000435</v>
      </c>
      <c r="F499" s="2">
        <f t="shared" si="78"/>
        <v>-0.24698795180723221</v>
      </c>
      <c r="G499" s="3">
        <f t="shared" si="72"/>
        <v>0.25100401606425593</v>
      </c>
      <c r="H499" s="3">
        <f t="shared" si="73"/>
        <v>0.24698795180723221</v>
      </c>
      <c r="I499" s="3">
        <f t="shared" si="74"/>
        <v>0.12349397674598286</v>
      </c>
      <c r="J499" s="3">
        <f t="shared" si="80"/>
        <v>0.37048192855321505</v>
      </c>
      <c r="K499" s="3">
        <f t="shared" si="75"/>
        <v>-1.7711979675982814E-5</v>
      </c>
      <c r="L499" s="4">
        <f t="shared" si="79"/>
        <v>0.43123297127717491</v>
      </c>
      <c r="M499" s="4">
        <v>0.43123297127717491</v>
      </c>
    </row>
    <row r="500" spans="3:13">
      <c r="C500" s="6">
        <f t="shared" si="76"/>
        <v>49.700000000000436</v>
      </c>
      <c r="D500" s="6">
        <f t="shared" si="77"/>
        <v>99.700000000000443</v>
      </c>
      <c r="E500" s="18">
        <f t="shared" si="71"/>
        <v>49.700000000000436</v>
      </c>
      <c r="F500" s="2">
        <f t="shared" si="78"/>
        <v>-0.24774322968907048</v>
      </c>
      <c r="G500" s="3">
        <f t="shared" si="72"/>
        <v>0.25075225677030982</v>
      </c>
      <c r="H500" s="3">
        <f t="shared" si="73"/>
        <v>0.24774322968907048</v>
      </c>
      <c r="I500" s="3">
        <f t="shared" si="74"/>
        <v>0.1238716156846162</v>
      </c>
      <c r="J500" s="3">
        <f t="shared" si="80"/>
        <v>0.37161484537368666</v>
      </c>
      <c r="K500" s="3">
        <f t="shared" si="75"/>
        <v>-1.7783984679664577E-5</v>
      </c>
      <c r="L500" s="4">
        <f t="shared" si="79"/>
        <v>0.42990694501452703</v>
      </c>
      <c r="M500" s="4">
        <v>0.42990694501452703</v>
      </c>
    </row>
    <row r="501" spans="3:13">
      <c r="C501" s="6">
        <f t="shared" si="76"/>
        <v>49.800000000000438</v>
      </c>
      <c r="D501" s="6">
        <f t="shared" si="77"/>
        <v>99.800000000000438</v>
      </c>
      <c r="E501" s="18">
        <f t="shared" si="71"/>
        <v>49.800000000000438</v>
      </c>
      <c r="F501" s="2">
        <f t="shared" si="78"/>
        <v>-0.24849699398797925</v>
      </c>
      <c r="G501" s="3">
        <f t="shared" si="72"/>
        <v>0.25050100200400693</v>
      </c>
      <c r="H501" s="3">
        <f t="shared" si="73"/>
        <v>0.24849699398797925</v>
      </c>
      <c r="I501" s="3">
        <f t="shared" si="74"/>
        <v>0.12424849783180324</v>
      </c>
      <c r="J501" s="3">
        <f t="shared" si="80"/>
        <v>0.3727454918197825</v>
      </c>
      <c r="K501" s="3">
        <f t="shared" si="75"/>
        <v>-1.7855989734777422E-5</v>
      </c>
      <c r="L501" s="4">
        <f t="shared" si="79"/>
        <v>0.4285876004293116</v>
      </c>
      <c r="M501" s="4">
        <v>0.4285876004293116</v>
      </c>
    </row>
    <row r="502" spans="3:13">
      <c r="C502" s="6">
        <f t="shared" si="76"/>
        <v>49.900000000000439</v>
      </c>
      <c r="D502" s="6">
        <f t="shared" si="77"/>
        <v>99.900000000000432</v>
      </c>
      <c r="E502" s="18">
        <f t="shared" si="71"/>
        <v>49.900000000000439</v>
      </c>
      <c r="F502" s="2">
        <f t="shared" si="78"/>
        <v>-0.24924924924925257</v>
      </c>
      <c r="G502" s="3">
        <f t="shared" si="72"/>
        <v>0.25025025025024916</v>
      </c>
      <c r="H502" s="3">
        <f t="shared" si="73"/>
        <v>0.24924924924925257</v>
      </c>
      <c r="I502" s="3">
        <f t="shared" si="74"/>
        <v>0.12462462546019076</v>
      </c>
      <c r="J502" s="3">
        <f t="shared" si="80"/>
        <v>0.37387387470944333</v>
      </c>
      <c r="K502" s="3">
        <f t="shared" si="75"/>
        <v>-1.7927994841543393E-5</v>
      </c>
      <c r="L502" s="4">
        <f t="shared" si="79"/>
        <v>0.42727488110396145</v>
      </c>
      <c r="M502" s="4">
        <v>0.42727488110396145</v>
      </c>
    </row>
    <row r="503" spans="3:13">
      <c r="C503" s="6">
        <f t="shared" si="76"/>
        <v>50.000000000000441</v>
      </c>
      <c r="D503" s="6">
        <f t="shared" si="77"/>
        <v>100.00000000000044</v>
      </c>
      <c r="E503" s="18">
        <f t="shared" si="71"/>
        <v>50.000000000000441</v>
      </c>
      <c r="F503" s="2">
        <f t="shared" si="78"/>
        <v>-0.25000000000000333</v>
      </c>
      <c r="G503" s="3">
        <f t="shared" si="72"/>
        <v>0.24999999999999889</v>
      </c>
      <c r="H503" s="3">
        <f t="shared" si="73"/>
        <v>0.25000000000000333</v>
      </c>
      <c r="I503" s="3">
        <f t="shared" si="74"/>
        <v>0.12500000083333498</v>
      </c>
      <c r="J503" s="3">
        <f t="shared" si="80"/>
        <v>0.37500000083333829</v>
      </c>
      <c r="K503" s="3">
        <f t="shared" si="75"/>
        <v>-1.8000000000004124E-5</v>
      </c>
      <c r="L503" s="4">
        <f t="shared" si="79"/>
        <v>0.42596873130717655</v>
      </c>
      <c r="M503" s="4">
        <v>0.42596873130717655</v>
      </c>
    </row>
    <row r="504" spans="3:13">
      <c r="C504" s="6">
        <f t="shared" si="76"/>
        <v>50.100000000000442</v>
      </c>
      <c r="D504" s="6">
        <f t="shared" si="77"/>
        <v>100.10000000000045</v>
      </c>
      <c r="E504" s="18">
        <f t="shared" si="71"/>
        <v>50.100000000000442</v>
      </c>
      <c r="F504" s="2">
        <f t="shared" si="78"/>
        <v>-0.25074925074925403</v>
      </c>
      <c r="G504" s="3">
        <f t="shared" si="72"/>
        <v>0.24975024975024862</v>
      </c>
      <c r="H504" s="3">
        <f t="shared" si="73"/>
        <v>0.25074925074925403</v>
      </c>
      <c r="I504" s="3">
        <f t="shared" si="74"/>
        <v>0.12537462620574699</v>
      </c>
      <c r="J504" s="3">
        <f t="shared" si="80"/>
        <v>0.37612387695500105</v>
      </c>
      <c r="K504" s="3">
        <f t="shared" si="75"/>
        <v>-1.8072005210326147E-5</v>
      </c>
      <c r="L504" s="4">
        <f t="shared" si="79"/>
        <v>0.42466909598293412</v>
      </c>
      <c r="M504" s="4">
        <v>0.42466909598293412</v>
      </c>
    </row>
    <row r="505" spans="3:13">
      <c r="C505" s="6">
        <f t="shared" si="76"/>
        <v>50.200000000000443</v>
      </c>
      <c r="D505" s="6">
        <f t="shared" si="77"/>
        <v>100.20000000000044</v>
      </c>
      <c r="E505" s="18">
        <f t="shared" si="71"/>
        <v>50.200000000000443</v>
      </c>
      <c r="F505" s="2">
        <f t="shared" si="78"/>
        <v>-0.25149700598802727</v>
      </c>
      <c r="G505" s="3">
        <f t="shared" si="72"/>
        <v>0.24950099800399092</v>
      </c>
      <c r="H505" s="3">
        <f t="shared" si="73"/>
        <v>0.25149700598802727</v>
      </c>
      <c r="I505" s="3">
        <f t="shared" si="74"/>
        <v>0.12574850382293778</v>
      </c>
      <c r="J505" s="3">
        <f t="shared" si="80"/>
        <v>0.37724550981096505</v>
      </c>
      <c r="K505" s="3">
        <f t="shared" si="75"/>
        <v>-1.8144010472620486E-5</v>
      </c>
      <c r="L505" s="4">
        <f t="shared" si="79"/>
        <v>0.42337592073971758</v>
      </c>
      <c r="M505" s="4">
        <v>0.42337592073971758</v>
      </c>
    </row>
    <row r="506" spans="3:13">
      <c r="C506" s="6">
        <f t="shared" si="76"/>
        <v>50.300000000000445</v>
      </c>
      <c r="D506" s="6">
        <f t="shared" si="77"/>
        <v>100.30000000000044</v>
      </c>
      <c r="E506" s="18">
        <f t="shared" si="71"/>
        <v>50.300000000000445</v>
      </c>
      <c r="F506" s="2">
        <f t="shared" si="78"/>
        <v>-0.25224327018943504</v>
      </c>
      <c r="G506" s="3">
        <f t="shared" si="72"/>
        <v>0.24925224327018836</v>
      </c>
      <c r="H506" s="3">
        <f t="shared" si="73"/>
        <v>0.25224327018943504</v>
      </c>
      <c r="I506" s="3">
        <f t="shared" si="74"/>
        <v>0.12612163592146322</v>
      </c>
      <c r="J506" s="3">
        <f t="shared" si="80"/>
        <v>0.37836490611089824</v>
      </c>
      <c r="K506" s="3">
        <f t="shared" si="75"/>
        <v>-1.8216015787012041E-5</v>
      </c>
      <c r="L506" s="4">
        <f t="shared" si="79"/>
        <v>0.42208915183995871</v>
      </c>
      <c r="M506" s="4">
        <v>0.42208915183995871</v>
      </c>
    </row>
    <row r="507" spans="3:13">
      <c r="C507" s="6">
        <f t="shared" si="76"/>
        <v>50.400000000000446</v>
      </c>
      <c r="D507" s="6">
        <f t="shared" si="77"/>
        <v>100.40000000000045</v>
      </c>
      <c r="E507" s="18">
        <f t="shared" si="71"/>
        <v>50.400000000000446</v>
      </c>
      <c r="F507" s="2">
        <f t="shared" si="78"/>
        <v>-0.25298804780876827</v>
      </c>
      <c r="G507" s="3">
        <f t="shared" si="72"/>
        <v>0.24900398406374391</v>
      </c>
      <c r="H507" s="3">
        <f t="shared" si="73"/>
        <v>0.25298804780876827</v>
      </c>
      <c r="I507" s="3">
        <f t="shared" si="74"/>
        <v>0.12649402472896856</v>
      </c>
      <c r="J507" s="3">
        <f t="shared" si="80"/>
        <v>0.3794820725377368</v>
      </c>
      <c r="K507" s="3">
        <f t="shared" si="75"/>
        <v>-1.8288021153625711E-5</v>
      </c>
      <c r="L507" s="4">
        <f t="shared" si="79"/>
        <v>0.42080873618968812</v>
      </c>
      <c r="M507" s="4">
        <v>0.42080873618968812</v>
      </c>
    </row>
    <row r="508" spans="3:13">
      <c r="C508" s="6">
        <f t="shared" si="76"/>
        <v>50.500000000000448</v>
      </c>
      <c r="D508" s="6">
        <f t="shared" si="77"/>
        <v>100.50000000000045</v>
      </c>
      <c r="E508" s="18">
        <f t="shared" si="71"/>
        <v>50.500000000000448</v>
      </c>
      <c r="F508" s="2">
        <f t="shared" si="78"/>
        <v>-0.25373134328358538</v>
      </c>
      <c r="G508" s="3">
        <f t="shared" si="72"/>
        <v>0.2487562189054715</v>
      </c>
      <c r="H508" s="3">
        <f t="shared" si="73"/>
        <v>0.25373134328358538</v>
      </c>
      <c r="I508" s="3">
        <f t="shared" si="74"/>
        <v>0.12686567246423278</v>
      </c>
      <c r="J508" s="3">
        <f t="shared" si="80"/>
        <v>0.38059701574781812</v>
      </c>
      <c r="K508" s="3">
        <f t="shared" si="75"/>
        <v>-1.8360026572600274E-5</v>
      </c>
      <c r="L508" s="4">
        <f t="shared" si="79"/>
        <v>0.41953462132838959</v>
      </c>
      <c r="M508" s="4">
        <v>0.41953462132838959</v>
      </c>
    </row>
    <row r="509" spans="3:13">
      <c r="C509" s="6">
        <f t="shared" si="76"/>
        <v>50.600000000000449</v>
      </c>
      <c r="D509" s="6">
        <f t="shared" si="77"/>
        <v>100.60000000000045</v>
      </c>
      <c r="E509" s="18">
        <f t="shared" si="71"/>
        <v>50.600000000000449</v>
      </c>
      <c r="F509" s="2">
        <f t="shared" si="78"/>
        <v>-0.25447316103380052</v>
      </c>
      <c r="G509" s="3">
        <f t="shared" si="72"/>
        <v>0.24850894632206649</v>
      </c>
      <c r="H509" s="3">
        <f t="shared" si="73"/>
        <v>0.25447316103380052</v>
      </c>
      <c r="I509" s="3">
        <f t="shared" si="74"/>
        <v>0.12723658133721275</v>
      </c>
      <c r="J509" s="3">
        <f t="shared" si="80"/>
        <v>0.38170974237101329</v>
      </c>
      <c r="K509" s="3">
        <f t="shared" si="75"/>
        <v>-1.8432032044032876E-5</v>
      </c>
      <c r="L509" s="4">
        <f t="shared" si="79"/>
        <v>0.4182667554190525</v>
      </c>
      <c r="M509" s="4">
        <v>0.4182667554190525</v>
      </c>
    </row>
    <row r="510" spans="3:13">
      <c r="C510" s="6">
        <f t="shared" si="76"/>
        <v>50.70000000000045</v>
      </c>
      <c r="D510" s="6">
        <f t="shared" si="77"/>
        <v>100.70000000000044</v>
      </c>
      <c r="E510" s="18">
        <f t="shared" si="71"/>
        <v>50.70000000000045</v>
      </c>
      <c r="F510" s="2">
        <f t="shared" si="78"/>
        <v>-0.25521350546177096</v>
      </c>
      <c r="G510" s="3">
        <f t="shared" si="72"/>
        <v>0.24826216484607636</v>
      </c>
      <c r="H510" s="3">
        <f t="shared" si="73"/>
        <v>0.25521350546177096</v>
      </c>
      <c r="I510" s="3">
        <f t="shared" si="74"/>
        <v>0.12760675354908696</v>
      </c>
      <c r="J510" s="3">
        <f t="shared" si="80"/>
        <v>0.38282025901085792</v>
      </c>
      <c r="K510" s="3">
        <f t="shared" si="75"/>
        <v>-1.8504037568062293E-5</v>
      </c>
      <c r="L510" s="4">
        <f t="shared" si="79"/>
        <v>0.41700508723841923</v>
      </c>
      <c r="M510" s="4">
        <v>0.41700508723841923</v>
      </c>
    </row>
    <row r="511" spans="3:13">
      <c r="C511" s="6">
        <f t="shared" si="76"/>
        <v>50.800000000000452</v>
      </c>
      <c r="D511" s="6">
        <f t="shared" si="77"/>
        <v>100.80000000000045</v>
      </c>
      <c r="E511" s="18">
        <f t="shared" si="71"/>
        <v>50.800000000000452</v>
      </c>
      <c r="F511" s="2">
        <f t="shared" si="78"/>
        <v>-0.25595238095238426</v>
      </c>
      <c r="G511" s="3">
        <f t="shared" si="72"/>
        <v>0.24801587301587191</v>
      </c>
      <c r="H511" s="3">
        <f t="shared" si="73"/>
        <v>0.25595238095238426</v>
      </c>
      <c r="I511" s="3">
        <f t="shared" si="74"/>
        <v>0.12797619129229892</v>
      </c>
      <c r="J511" s="3">
        <f t="shared" si="80"/>
        <v>0.38392857224468319</v>
      </c>
      <c r="K511" s="3">
        <f t="shared" si="75"/>
        <v>-1.8576043144827303E-5</v>
      </c>
      <c r="L511" s="4">
        <f t="shared" si="79"/>
        <v>0.4157495661674212</v>
      </c>
      <c r="M511" s="4">
        <v>0.4157495661674212</v>
      </c>
    </row>
    <row r="512" spans="3:13">
      <c r="C512" s="6">
        <f t="shared" si="76"/>
        <v>50.900000000000453</v>
      </c>
      <c r="D512" s="6">
        <f t="shared" si="77"/>
        <v>100.90000000000046</v>
      </c>
      <c r="E512" s="18">
        <f t="shared" si="71"/>
        <v>50.900000000000453</v>
      </c>
      <c r="F512" s="2">
        <f t="shared" si="78"/>
        <v>-0.25668979187314506</v>
      </c>
      <c r="G512" s="3">
        <f t="shared" si="72"/>
        <v>0.2477700693756183</v>
      </c>
      <c r="H512" s="3">
        <f t="shared" si="73"/>
        <v>0.25668979187314506</v>
      </c>
      <c r="I512" s="3">
        <f t="shared" si="74"/>
        <v>0.12834489675060082</v>
      </c>
      <c r="J512" s="3">
        <f t="shared" si="80"/>
        <v>0.3850346886237459</v>
      </c>
      <c r="K512" s="3">
        <f t="shared" si="75"/>
        <v>-1.864804877443893E-5</v>
      </c>
      <c r="L512" s="4">
        <f t="shared" si="79"/>
        <v>0.41450014218179998</v>
      </c>
      <c r="M512" s="4">
        <v>0.41450014218179998</v>
      </c>
    </row>
    <row r="513" spans="3:13">
      <c r="C513" s="6">
        <f t="shared" si="76"/>
        <v>51.000000000000455</v>
      </c>
      <c r="D513" s="6">
        <f t="shared" si="77"/>
        <v>101.00000000000045</v>
      </c>
      <c r="E513" s="18">
        <f t="shared" si="71"/>
        <v>51.000000000000455</v>
      </c>
      <c r="F513" s="2">
        <f t="shared" si="78"/>
        <v>-0.25742574257426076</v>
      </c>
      <c r="G513" s="3">
        <f t="shared" si="72"/>
        <v>0.24752475247524641</v>
      </c>
      <c r="H513" s="3">
        <f t="shared" si="73"/>
        <v>0.25742574257426076</v>
      </c>
      <c r="I513" s="3">
        <f t="shared" si="74"/>
        <v>0.12871287209909618</v>
      </c>
      <c r="J513" s="3">
        <f t="shared" si="80"/>
        <v>0.38613861467335697</v>
      </c>
      <c r="K513" s="3">
        <f t="shared" si="75"/>
        <v>-1.8720054457008195E-5</v>
      </c>
      <c r="L513" s="4">
        <f t="shared" si="79"/>
        <v>0.41325676584291055</v>
      </c>
      <c r="M513" s="4">
        <v>0.41325676584291055</v>
      </c>
    </row>
    <row r="514" spans="3:13">
      <c r="C514" s="6">
        <f t="shared" si="76"/>
        <v>51.100000000000456</v>
      </c>
      <c r="D514" s="6">
        <f t="shared" si="77"/>
        <v>101.10000000000045</v>
      </c>
      <c r="E514" s="18">
        <f t="shared" si="71"/>
        <v>51.100000000000456</v>
      </c>
      <c r="F514" s="2">
        <f t="shared" si="78"/>
        <v>-0.2581602373887274</v>
      </c>
      <c r="G514" s="3">
        <f t="shared" si="72"/>
        <v>0.24727992087042422</v>
      </c>
      <c r="H514" s="3">
        <f t="shared" si="73"/>
        <v>0.2581602373887274</v>
      </c>
      <c r="I514" s="3">
        <f t="shared" si="74"/>
        <v>0.1290801195042828</v>
      </c>
      <c r="J514" s="3">
        <f t="shared" si="80"/>
        <v>0.38724035689301017</v>
      </c>
      <c r="K514" s="3">
        <f t="shared" si="75"/>
        <v>-1.8792060192687754E-5</v>
      </c>
      <c r="L514" s="4">
        <f t="shared" si="79"/>
        <v>0.41201938828869972</v>
      </c>
      <c r="M514" s="4">
        <v>0.41201938828869972</v>
      </c>
    </row>
    <row r="515" spans="3:13">
      <c r="C515" s="6">
        <f t="shared" si="76"/>
        <v>51.200000000000458</v>
      </c>
      <c r="D515" s="6">
        <f t="shared" si="77"/>
        <v>101.20000000000046</v>
      </c>
      <c r="E515" s="18">
        <f t="shared" ref="E515:E558" si="81">$A$10*$C515</f>
        <v>51.200000000000458</v>
      </c>
      <c r="F515" s="2">
        <f t="shared" si="78"/>
        <v>-0.2588932806324144</v>
      </c>
      <c r="G515" s="3">
        <f t="shared" ref="G515:G558" si="82">IF(($A$4*$A$6-$E515)&gt;0,($E515+$A$14*$A$4)/$D515,($A$14*$A$4+$A$6*$A$4)/$D515)</f>
        <v>0.24703557312252852</v>
      </c>
      <c r="H515" s="3">
        <f t="shared" ref="H515:H558" si="83">($E515-$A$4*$A$6)/$D515</f>
        <v>0.2588932806324144</v>
      </c>
      <c r="I515" s="3">
        <f t="shared" ref="I515:I558" si="84">0.5*(SQRT(($A$16+$H515)^2+4*$A$16*$G515))</f>
        <v>0.12944664112409524</v>
      </c>
      <c r="J515" s="3">
        <f t="shared" si="80"/>
        <v>0.38833992175650967</v>
      </c>
      <c r="K515" s="3">
        <f t="shared" ref="K515:K558" si="85">0.5*(SQRT(($A$8+$G515)^2+4*$A$8*$F515)-($A$8+$G515))</f>
        <v>-1.8864065981588629E-5</v>
      </c>
      <c r="L515" s="4">
        <f t="shared" si="79"/>
        <v>0.41078796122485778</v>
      </c>
      <c r="M515" s="4">
        <v>0.41078796122485778</v>
      </c>
    </row>
    <row r="516" spans="3:13">
      <c r="C516" s="6">
        <f t="shared" ref="C516:C558" si="86">C515+$A$18</f>
        <v>51.300000000000459</v>
      </c>
      <c r="D516" s="6">
        <f t="shared" ref="D516:D558" si="87">$A$4+$C516</f>
        <v>101.30000000000047</v>
      </c>
      <c r="E516" s="18">
        <f t="shared" si="81"/>
        <v>51.300000000000459</v>
      </c>
      <c r="F516" s="2">
        <f t="shared" ref="F516:F558" si="88">($A$4*$A$6-$E516)/$D516</f>
        <v>-0.25962487660414946</v>
      </c>
      <c r="G516" s="3">
        <f t="shared" si="82"/>
        <v>0.24679170779861684</v>
      </c>
      <c r="H516" s="3">
        <f t="shared" si="83"/>
        <v>0.25962487660414946</v>
      </c>
      <c r="I516" s="3">
        <f t="shared" si="84"/>
        <v>0.12981243910794713</v>
      </c>
      <c r="J516" s="3">
        <f t="shared" si="80"/>
        <v>0.38943731571209661</v>
      </c>
      <c r="K516" s="3">
        <f t="shared" si="85"/>
        <v>-1.8936071823821843E-5</v>
      </c>
      <c r="L516" s="4">
        <f t="shared" ref="L516:L558" si="89">IF($J516&gt;0,-LOG($J516),14+LOG($K516))</f>
        <v>0.40956243691613919</v>
      </c>
      <c r="M516" s="4">
        <v>0.40956243691613919</v>
      </c>
    </row>
    <row r="517" spans="3:13">
      <c r="C517" s="6">
        <f t="shared" si="86"/>
        <v>51.40000000000046</v>
      </c>
      <c r="D517" s="6">
        <f t="shared" si="87"/>
        <v>101.40000000000046</v>
      </c>
      <c r="E517" s="18">
        <f t="shared" si="81"/>
        <v>51.40000000000046</v>
      </c>
      <c r="F517" s="2">
        <f t="shared" si="88"/>
        <v>-0.2603550295858022</v>
      </c>
      <c r="G517" s="3">
        <f t="shared" si="82"/>
        <v>0.24654832347139927</v>
      </c>
      <c r="H517" s="3">
        <f t="shared" si="83"/>
        <v>0.2603550295858022</v>
      </c>
      <c r="I517" s="3">
        <f t="shared" si="84"/>
        <v>0.13017751559677315</v>
      </c>
      <c r="J517" s="3">
        <f t="shared" si="80"/>
        <v>0.39053254518257535</v>
      </c>
      <c r="K517" s="3">
        <f t="shared" si="85"/>
        <v>-1.9008077719526173E-5</v>
      </c>
      <c r="L517" s="4">
        <f t="shared" si="89"/>
        <v>0.40834276817784759</v>
      </c>
      <c r="M517" s="4">
        <v>0.40834276817784759</v>
      </c>
    </row>
    <row r="518" spans="3:13">
      <c r="C518" s="6">
        <f t="shared" si="86"/>
        <v>51.500000000000462</v>
      </c>
      <c r="D518" s="6">
        <f t="shared" si="87"/>
        <v>101.50000000000045</v>
      </c>
      <c r="E518" s="18">
        <f t="shared" si="81"/>
        <v>51.500000000000462</v>
      </c>
      <c r="F518" s="2">
        <f t="shared" si="88"/>
        <v>-0.26108374384236793</v>
      </c>
      <c r="G518" s="3">
        <f t="shared" si="82"/>
        <v>0.24630541871921072</v>
      </c>
      <c r="H518" s="3">
        <f t="shared" si="83"/>
        <v>0.26108374384236793</v>
      </c>
      <c r="I518" s="3">
        <f t="shared" si="84"/>
        <v>0.13054187272307075</v>
      </c>
      <c r="J518" s="3">
        <f t="shared" si="80"/>
        <v>0.39162561656543871</v>
      </c>
      <c r="K518" s="3">
        <f t="shared" si="85"/>
        <v>-1.908008366882652E-5</v>
      </c>
      <c r="L518" s="4">
        <f t="shared" si="89"/>
        <v>0.40712890836748206</v>
      </c>
      <c r="M518" s="4">
        <v>0.40712890836748206</v>
      </c>
    </row>
    <row r="519" spans="3:13">
      <c r="C519" s="6">
        <f t="shared" si="86"/>
        <v>51.600000000000463</v>
      </c>
      <c r="D519" s="6">
        <f t="shared" si="87"/>
        <v>101.60000000000046</v>
      </c>
      <c r="E519" s="18">
        <f t="shared" si="81"/>
        <v>51.600000000000463</v>
      </c>
      <c r="F519" s="2">
        <f t="shared" si="88"/>
        <v>-0.26181102362205061</v>
      </c>
      <c r="G519" s="3">
        <f t="shared" si="82"/>
        <v>0.24606299212598312</v>
      </c>
      <c r="H519" s="3">
        <f t="shared" si="83"/>
        <v>0.26181102362205061</v>
      </c>
      <c r="I519" s="3">
        <f t="shared" si="84"/>
        <v>0.13090551261094174</v>
      </c>
      <c r="J519" s="3">
        <f t="shared" si="80"/>
        <v>0.39271653623299235</v>
      </c>
      <c r="K519" s="3">
        <f t="shared" si="85"/>
        <v>-1.9152089671847783E-5</v>
      </c>
      <c r="L519" s="4">
        <f t="shared" si="89"/>
        <v>0.4059208113765409</v>
      </c>
      <c r="M519" s="4">
        <v>0.4059208113765409</v>
      </c>
    </row>
    <row r="520" spans="3:13">
      <c r="C520" s="6">
        <f t="shared" si="86"/>
        <v>51.700000000000465</v>
      </c>
      <c r="D520" s="6">
        <f t="shared" si="87"/>
        <v>101.70000000000047</v>
      </c>
      <c r="E520" s="18">
        <f t="shared" si="81"/>
        <v>51.700000000000465</v>
      </c>
      <c r="F520" s="2">
        <f t="shared" si="88"/>
        <v>-0.26253687315634555</v>
      </c>
      <c r="G520" s="3">
        <f t="shared" si="82"/>
        <v>0.24582104228121812</v>
      </c>
      <c r="H520" s="3">
        <f t="shared" si="83"/>
        <v>0.26253687315634555</v>
      </c>
      <c r="I520" s="3">
        <f t="shared" si="84"/>
        <v>0.13126843737613364</v>
      </c>
      <c r="J520" s="3">
        <f t="shared" si="80"/>
        <v>0.39380531053247919</v>
      </c>
      <c r="K520" s="3">
        <f t="shared" si="85"/>
        <v>-1.9224095728714863E-5</v>
      </c>
      <c r="L520" s="4">
        <f t="shared" si="89"/>
        <v>0.40471843162247917</v>
      </c>
      <c r="M520" s="4">
        <v>0.40471843162247917</v>
      </c>
    </row>
    <row r="521" spans="3:13">
      <c r="C521" s="6">
        <f t="shared" si="86"/>
        <v>51.800000000000466</v>
      </c>
      <c r="D521" s="6">
        <f t="shared" si="87"/>
        <v>101.80000000000047</v>
      </c>
      <c r="E521" s="18">
        <f t="shared" si="81"/>
        <v>51.800000000000466</v>
      </c>
      <c r="F521" s="2">
        <f t="shared" si="88"/>
        <v>-0.26326129666012127</v>
      </c>
      <c r="G521" s="3">
        <f t="shared" si="82"/>
        <v>0.2455795677799596</v>
      </c>
      <c r="H521" s="3">
        <f t="shared" si="83"/>
        <v>0.26326129666012127</v>
      </c>
      <c r="I521" s="3">
        <f t="shared" si="84"/>
        <v>0.13163064912608052</v>
      </c>
      <c r="J521" s="3">
        <f t="shared" si="80"/>
        <v>0.39489194578620179</v>
      </c>
      <c r="K521" s="3">
        <f t="shared" si="85"/>
        <v>-1.929610183955266E-5</v>
      </c>
      <c r="L521" s="4">
        <f t="shared" si="89"/>
        <v>0.4035217240408171</v>
      </c>
      <c r="M521" s="4">
        <v>0.4035217240408171</v>
      </c>
    </row>
    <row r="522" spans="3:13">
      <c r="C522" s="6">
        <f t="shared" si="86"/>
        <v>51.900000000000468</v>
      </c>
      <c r="D522" s="6">
        <f t="shared" si="87"/>
        <v>101.90000000000046</v>
      </c>
      <c r="E522" s="18">
        <f t="shared" si="81"/>
        <v>51.900000000000468</v>
      </c>
      <c r="F522" s="2">
        <f t="shared" si="88"/>
        <v>-0.26398429833170112</v>
      </c>
      <c r="G522" s="3">
        <f t="shared" si="82"/>
        <v>0.24533856722276631</v>
      </c>
      <c r="H522" s="3">
        <f t="shared" si="83"/>
        <v>0.26398429833170112</v>
      </c>
      <c r="I522" s="3">
        <f t="shared" si="84"/>
        <v>0.13199214995994391</v>
      </c>
      <c r="J522" s="3">
        <f t="shared" si="80"/>
        <v>0.39597644829164502</v>
      </c>
      <c r="K522" s="3">
        <f t="shared" si="85"/>
        <v>-1.9368108004472195E-5</v>
      </c>
      <c r="L522" s="4">
        <f t="shared" si="89"/>
        <v>0.40233064407739511</v>
      </c>
      <c r="M522" s="4">
        <v>0.40233064407739511</v>
      </c>
    </row>
    <row r="523" spans="3:13">
      <c r="C523" s="6">
        <f t="shared" si="86"/>
        <v>52.000000000000469</v>
      </c>
      <c r="D523" s="6">
        <f t="shared" si="87"/>
        <v>102.00000000000047</v>
      </c>
      <c r="E523" s="18">
        <f t="shared" si="81"/>
        <v>52.000000000000469</v>
      </c>
      <c r="F523" s="2">
        <f t="shared" si="88"/>
        <v>-0.26470588235294457</v>
      </c>
      <c r="G523" s="3">
        <f t="shared" si="82"/>
        <v>0.24509803921568515</v>
      </c>
      <c r="H523" s="3">
        <f t="shared" si="83"/>
        <v>0.26470588235294457</v>
      </c>
      <c r="I523" s="3">
        <f t="shared" si="84"/>
        <v>0.13235294196865335</v>
      </c>
      <c r="J523" s="3">
        <f t="shared" si="80"/>
        <v>0.39705882432159789</v>
      </c>
      <c r="K523" s="3">
        <f t="shared" si="85"/>
        <v>-1.9440114223626126E-5</v>
      </c>
      <c r="L523" s="4">
        <f t="shared" si="89"/>
        <v>0.4011451476807727</v>
      </c>
      <c r="M523" s="4">
        <v>0.4011451476807727</v>
      </c>
    </row>
    <row r="524" spans="3:13">
      <c r="C524" s="6">
        <f t="shared" si="86"/>
        <v>52.10000000000047</v>
      </c>
      <c r="D524" s="6">
        <f t="shared" si="87"/>
        <v>102.10000000000048</v>
      </c>
      <c r="E524" s="18">
        <f t="shared" si="81"/>
        <v>52.10000000000047</v>
      </c>
      <c r="F524" s="2">
        <f t="shared" si="88"/>
        <v>-0.26542605288932758</v>
      </c>
      <c r="G524" s="3">
        <f t="shared" si="82"/>
        <v>0.24485798237022413</v>
      </c>
      <c r="H524" s="3">
        <f t="shared" si="83"/>
        <v>0.26542605288932758</v>
      </c>
      <c r="I524" s="3">
        <f t="shared" si="84"/>
        <v>0.13271302723494668</v>
      </c>
      <c r="J524" s="3">
        <f t="shared" si="80"/>
        <v>0.39813908012427424</v>
      </c>
      <c r="K524" s="3">
        <f t="shared" si="85"/>
        <v>-1.9512120497097718E-5</v>
      </c>
      <c r="L524" s="4">
        <f t="shared" si="89"/>
        <v>0.39996519129476849</v>
      </c>
      <c r="M524" s="4">
        <v>0.39996519129476849</v>
      </c>
    </row>
    <row r="525" spans="3:13">
      <c r="C525" s="6">
        <f t="shared" si="86"/>
        <v>52.200000000000472</v>
      </c>
      <c r="D525" s="6">
        <f t="shared" si="87"/>
        <v>102.20000000000047</v>
      </c>
      <c r="E525" s="18">
        <f t="shared" si="81"/>
        <v>52.200000000000472</v>
      </c>
      <c r="F525" s="2">
        <f t="shared" si="88"/>
        <v>-0.26614481409002294</v>
      </c>
      <c r="G525" s="3">
        <f t="shared" si="82"/>
        <v>0.24461839530332569</v>
      </c>
      <c r="H525" s="3">
        <f t="shared" si="83"/>
        <v>0.26614481409002294</v>
      </c>
      <c r="I525" s="3">
        <f t="shared" si="84"/>
        <v>0.13307240783341015</v>
      </c>
      <c r="J525" s="3">
        <f t="shared" si="80"/>
        <v>0.39921722192343312</v>
      </c>
      <c r="K525" s="3">
        <f t="shared" si="85"/>
        <v>-1.9584126825053505E-5</v>
      </c>
      <c r="L525" s="4">
        <f t="shared" si="89"/>
        <v>0.39879073185113706</v>
      </c>
      <c r="M525" s="4">
        <v>0.39879073185113706</v>
      </c>
    </row>
    <row r="526" spans="3:13">
      <c r="C526" s="6">
        <f t="shared" si="86"/>
        <v>52.300000000000473</v>
      </c>
      <c r="D526" s="6">
        <f t="shared" si="87"/>
        <v>102.30000000000047</v>
      </c>
      <c r="E526" s="18">
        <f t="shared" si="81"/>
        <v>52.300000000000473</v>
      </c>
      <c r="F526" s="2">
        <f t="shared" si="88"/>
        <v>-0.26686217008797997</v>
      </c>
      <c r="G526" s="3">
        <f t="shared" si="82"/>
        <v>0.24437927663734005</v>
      </c>
      <c r="H526" s="3">
        <f t="shared" si="83"/>
        <v>0.26686217008797997</v>
      </c>
      <c r="I526" s="3">
        <f t="shared" si="84"/>
        <v>0.13343108583051827</v>
      </c>
      <c r="J526" s="3">
        <f t="shared" si="80"/>
        <v>0.40029325591849824</v>
      </c>
      <c r="K526" s="3">
        <f t="shared" si="85"/>
        <v>-1.9656133207590631E-5</v>
      </c>
      <c r="L526" s="4">
        <f t="shared" si="89"/>
        <v>0.39762172676238067</v>
      </c>
      <c r="M526" s="4">
        <v>0.39762172676238067</v>
      </c>
    </row>
    <row r="527" spans="3:13">
      <c r="C527" s="6">
        <f t="shared" si="86"/>
        <v>52.400000000000475</v>
      </c>
      <c r="D527" s="6">
        <f t="shared" si="87"/>
        <v>102.40000000000047</v>
      </c>
      <c r="E527" s="18">
        <f t="shared" si="81"/>
        <v>52.400000000000475</v>
      </c>
      <c r="F527" s="2">
        <f t="shared" si="88"/>
        <v>-0.26757812500000339</v>
      </c>
      <c r="G527" s="3">
        <f t="shared" si="82"/>
        <v>0.24414062499999886</v>
      </c>
      <c r="H527" s="3">
        <f t="shared" si="83"/>
        <v>0.26757812500000339</v>
      </c>
      <c r="I527" s="3">
        <f t="shared" si="84"/>
        <v>0.13378906328467322</v>
      </c>
      <c r="J527" s="3">
        <f t="shared" si="80"/>
        <v>0.4013671882846766</v>
      </c>
      <c r="K527" s="3">
        <f t="shared" si="85"/>
        <v>-1.9728139644847875E-5</v>
      </c>
      <c r="L527" s="4">
        <f t="shared" si="89"/>
        <v>0.39645813391469298</v>
      </c>
      <c r="M527" s="4">
        <v>0.39645813391469298</v>
      </c>
    </row>
    <row r="528" spans="3:13">
      <c r="C528" s="6">
        <f t="shared" si="86"/>
        <v>52.500000000000476</v>
      </c>
      <c r="D528" s="6">
        <f t="shared" si="87"/>
        <v>102.50000000000048</v>
      </c>
      <c r="E528" s="18">
        <f t="shared" si="81"/>
        <v>52.500000000000476</v>
      </c>
      <c r="F528" s="2">
        <f t="shared" si="88"/>
        <v>-0.26829268292683267</v>
      </c>
      <c r="G528" s="3">
        <f t="shared" si="82"/>
        <v>0.2439024390243891</v>
      </c>
      <c r="H528" s="3">
        <f t="shared" si="83"/>
        <v>0.26829268292683267</v>
      </c>
      <c r="I528" s="3">
        <f t="shared" si="84"/>
        <v>0.13414634224624461</v>
      </c>
      <c r="J528" s="3">
        <f t="shared" si="80"/>
        <v>0.40243902517307728</v>
      </c>
      <c r="K528" s="3">
        <f t="shared" si="85"/>
        <v>-1.9800146136950136E-5</v>
      </c>
      <c r="L528" s="4">
        <f t="shared" si="89"/>
        <v>0.3952999116610299</v>
      </c>
      <c r="M528" s="4">
        <v>0.3952999116610299</v>
      </c>
    </row>
    <row r="529" spans="3:13">
      <c r="C529" s="6">
        <f t="shared" si="86"/>
        <v>52.600000000000477</v>
      </c>
      <c r="D529" s="6">
        <f t="shared" si="87"/>
        <v>102.60000000000048</v>
      </c>
      <c r="E529" s="18">
        <f t="shared" si="81"/>
        <v>52.600000000000477</v>
      </c>
      <c r="F529" s="2">
        <f t="shared" si="88"/>
        <v>-0.2690058479532198</v>
      </c>
      <c r="G529" s="3">
        <f t="shared" si="82"/>
        <v>0.24366471734892675</v>
      </c>
      <c r="H529" s="3">
        <f t="shared" si="83"/>
        <v>0.2690058479532198</v>
      </c>
      <c r="I529" s="3">
        <f t="shared" si="84"/>
        <v>0.13450292475760828</v>
      </c>
      <c r="J529" s="3">
        <f t="shared" si="80"/>
        <v>0.40350877271082808</v>
      </c>
      <c r="K529" s="3">
        <f t="shared" si="85"/>
        <v>-1.9872152683994559E-5</v>
      </c>
      <c r="L529" s="4">
        <f t="shared" si="89"/>
        <v>0.3941470188143083</v>
      </c>
      <c r="M529" s="4">
        <v>0.3941470188143083</v>
      </c>
    </row>
    <row r="530" spans="3:13">
      <c r="C530" s="6">
        <f t="shared" si="86"/>
        <v>52.700000000000479</v>
      </c>
      <c r="D530" s="6">
        <f t="shared" si="87"/>
        <v>102.70000000000047</v>
      </c>
      <c r="E530" s="18">
        <f t="shared" si="81"/>
        <v>52.700000000000479</v>
      </c>
      <c r="F530" s="2">
        <f t="shared" si="88"/>
        <v>-0.26971762414800732</v>
      </c>
      <c r="G530" s="3">
        <f t="shared" si="82"/>
        <v>0.24342745861733092</v>
      </c>
      <c r="H530" s="3">
        <f t="shared" si="83"/>
        <v>0.26971762414800732</v>
      </c>
      <c r="I530" s="3">
        <f t="shared" si="84"/>
        <v>0.13485881285318538</v>
      </c>
      <c r="J530" s="3">
        <f t="shared" si="80"/>
        <v>0.40457643700119272</v>
      </c>
      <c r="K530" s="3">
        <f t="shared" si="85"/>
        <v>-1.9944159286147678E-5</v>
      </c>
      <c r="L530" s="4">
        <f t="shared" si="89"/>
        <v>0.39299941464072657</v>
      </c>
      <c r="M530" s="4">
        <v>0.39299941464072657</v>
      </c>
    </row>
    <row r="531" spans="3:13">
      <c r="C531" s="6">
        <f t="shared" si="86"/>
        <v>52.80000000000048</v>
      </c>
      <c r="D531" s="6">
        <f t="shared" si="87"/>
        <v>102.80000000000048</v>
      </c>
      <c r="E531" s="18">
        <f t="shared" si="81"/>
        <v>52.80000000000048</v>
      </c>
      <c r="F531" s="2">
        <f t="shared" si="88"/>
        <v>-0.27042801556420576</v>
      </c>
      <c r="G531" s="3">
        <f t="shared" si="82"/>
        <v>0.24319066147859808</v>
      </c>
      <c r="H531" s="3">
        <f t="shared" si="83"/>
        <v>0.27042801556420576</v>
      </c>
      <c r="I531" s="3">
        <f t="shared" si="84"/>
        <v>0.13521400855948096</v>
      </c>
      <c r="J531" s="3">
        <f t="shared" si="80"/>
        <v>0.40564202412368672</v>
      </c>
      <c r="K531" s="3">
        <f t="shared" si="85"/>
        <v>-2.0016165943506636E-5</v>
      </c>
      <c r="L531" s="4">
        <f t="shared" si="89"/>
        <v>0.39185705885320588</v>
      </c>
      <c r="M531" s="4">
        <v>0.39185705885320588</v>
      </c>
    </row>
    <row r="532" spans="3:13">
      <c r="C532" s="6">
        <f t="shared" si="86"/>
        <v>52.900000000000482</v>
      </c>
      <c r="D532" s="6">
        <f t="shared" si="87"/>
        <v>102.90000000000049</v>
      </c>
      <c r="E532" s="18">
        <f t="shared" si="81"/>
        <v>52.900000000000482</v>
      </c>
      <c r="F532" s="2">
        <f t="shared" si="88"/>
        <v>-0.27113702623907043</v>
      </c>
      <c r="G532" s="3">
        <f t="shared" si="82"/>
        <v>0.24295432458697649</v>
      </c>
      <c r="H532" s="3">
        <f t="shared" si="83"/>
        <v>0.27113702623907043</v>
      </c>
      <c r="I532" s="3">
        <f t="shared" si="84"/>
        <v>0.13556851389512264</v>
      </c>
      <c r="J532" s="3">
        <f t="shared" si="80"/>
        <v>0.40670554013419308</v>
      </c>
      <c r="K532" s="3">
        <f t="shared" si="85"/>
        <v>-2.0088172656210213E-5</v>
      </c>
      <c r="L532" s="4">
        <f t="shared" si="89"/>
        <v>0.39071991160494918</v>
      </c>
      <c r="M532" s="4">
        <v>0.39071991160494918</v>
      </c>
    </row>
    <row r="533" spans="3:13">
      <c r="C533" s="6">
        <f t="shared" si="86"/>
        <v>53.000000000000483</v>
      </c>
      <c r="D533" s="6">
        <f t="shared" si="87"/>
        <v>103.00000000000048</v>
      </c>
      <c r="E533" s="18">
        <f t="shared" si="81"/>
        <v>53.000000000000483</v>
      </c>
      <c r="F533" s="2">
        <f t="shared" si="88"/>
        <v>-0.27184466019417819</v>
      </c>
      <c r="G533" s="3">
        <f t="shared" si="82"/>
        <v>0.24271844660194061</v>
      </c>
      <c r="H533" s="3">
        <f t="shared" si="83"/>
        <v>0.27184466019417819</v>
      </c>
      <c r="I533" s="3">
        <f t="shared" si="84"/>
        <v>0.13592233087089861</v>
      </c>
      <c r="J533" s="3">
        <f t="shared" si="80"/>
        <v>0.4077669910650768</v>
      </c>
      <c r="K533" s="3">
        <f t="shared" si="85"/>
        <v>-2.0160179424369429E-5</v>
      </c>
      <c r="L533" s="4">
        <f t="shared" si="89"/>
        <v>0.38958793348311616</v>
      </c>
      <c r="M533" s="4">
        <v>0.38958793348311616</v>
      </c>
    </row>
    <row r="534" spans="3:13">
      <c r="C534" s="6">
        <f t="shared" si="86"/>
        <v>53.100000000000485</v>
      </c>
      <c r="D534" s="6">
        <f t="shared" si="87"/>
        <v>103.10000000000048</v>
      </c>
      <c r="E534" s="18">
        <f t="shared" si="81"/>
        <v>53.100000000000485</v>
      </c>
      <c r="F534" s="2">
        <f t="shared" si="88"/>
        <v>-0.27255092143550297</v>
      </c>
      <c r="G534" s="3">
        <f t="shared" si="82"/>
        <v>0.2424830261881657</v>
      </c>
      <c r="H534" s="3">
        <f t="shared" si="83"/>
        <v>0.27255092143550297</v>
      </c>
      <c r="I534" s="3">
        <f t="shared" si="84"/>
        <v>0.13627546148979577</v>
      </c>
      <c r="J534" s="3">
        <f t="shared" si="80"/>
        <v>0.40882638292529871</v>
      </c>
      <c r="K534" s="3">
        <f t="shared" si="85"/>
        <v>-2.0232186248123063E-5</v>
      </c>
      <c r="L534" s="4">
        <f t="shared" si="89"/>
        <v>0.38846108550261066</v>
      </c>
      <c r="M534" s="4">
        <v>0.38846108550261066</v>
      </c>
    </row>
    <row r="535" spans="3:13">
      <c r="C535" s="6">
        <f t="shared" si="86"/>
        <v>53.200000000000486</v>
      </c>
      <c r="D535" s="6">
        <f t="shared" si="87"/>
        <v>103.20000000000049</v>
      </c>
      <c r="E535" s="18">
        <f t="shared" si="81"/>
        <v>53.200000000000486</v>
      </c>
      <c r="F535" s="2">
        <f t="shared" si="88"/>
        <v>-0.2732558139534918</v>
      </c>
      <c r="G535" s="3">
        <f t="shared" si="82"/>
        <v>0.24224806201550272</v>
      </c>
      <c r="H535" s="3">
        <f t="shared" si="83"/>
        <v>0.2732558139534918</v>
      </c>
      <c r="I535" s="3">
        <f t="shared" si="84"/>
        <v>0.13662790774703745</v>
      </c>
      <c r="J535" s="3">
        <f t="shared" si="80"/>
        <v>0.40988372170052922</v>
      </c>
      <c r="K535" s="3">
        <f t="shared" si="85"/>
        <v>-2.0304193127582137E-5</v>
      </c>
      <c r="L535" s="4">
        <f t="shared" si="89"/>
        <v>0.38733932909997826</v>
      </c>
      <c r="M535" s="4">
        <v>0.38733932909997826</v>
      </c>
    </row>
    <row r="536" spans="3:13">
      <c r="C536" s="6">
        <f t="shared" si="86"/>
        <v>53.300000000000487</v>
      </c>
      <c r="D536" s="6">
        <f t="shared" si="87"/>
        <v>103.30000000000049</v>
      </c>
      <c r="E536" s="18">
        <f t="shared" si="81"/>
        <v>53.300000000000487</v>
      </c>
      <c r="F536" s="2">
        <f t="shared" si="88"/>
        <v>-0.2739593417231399</v>
      </c>
      <c r="G536" s="3">
        <f t="shared" si="82"/>
        <v>0.24201355275895334</v>
      </c>
      <c r="H536" s="3">
        <f t="shared" si="83"/>
        <v>0.2739593417231399</v>
      </c>
      <c r="I536" s="3">
        <f t="shared" si="84"/>
        <v>0.13697967163012117</v>
      </c>
      <c r="J536" s="3">
        <f t="shared" si="80"/>
        <v>0.41093901335326111</v>
      </c>
      <c r="K536" s="3">
        <f t="shared" si="85"/>
        <v>-2.037620006288543E-5</v>
      </c>
      <c r="L536" s="4">
        <f t="shared" si="89"/>
        <v>0.38622262612741232</v>
      </c>
      <c r="M536" s="4">
        <v>0.38622262612741232</v>
      </c>
    </row>
    <row r="537" spans="3:13">
      <c r="C537" s="6">
        <f t="shared" si="86"/>
        <v>53.400000000000489</v>
      </c>
      <c r="D537" s="6">
        <f t="shared" si="87"/>
        <v>103.40000000000049</v>
      </c>
      <c r="E537" s="18">
        <f t="shared" si="81"/>
        <v>53.400000000000489</v>
      </c>
      <c r="F537" s="2">
        <f t="shared" si="88"/>
        <v>-0.2746615087040653</v>
      </c>
      <c r="G537" s="3">
        <f t="shared" si="82"/>
        <v>0.24177949709864488</v>
      </c>
      <c r="H537" s="3">
        <f t="shared" si="83"/>
        <v>0.2746615087040653</v>
      </c>
      <c r="I537" s="3">
        <f t="shared" si="84"/>
        <v>0.13733075511885581</v>
      </c>
      <c r="J537" s="3">
        <f t="shared" si="80"/>
        <v>0.41199226382292109</v>
      </c>
      <c r="K537" s="3">
        <f t="shared" si="85"/>
        <v>-2.0448207054130085E-5</v>
      </c>
      <c r="L537" s="4">
        <f t="shared" si="89"/>
        <v>0.38511093884686609</v>
      </c>
      <c r="M537" s="4">
        <v>0.38511093884686609</v>
      </c>
    </row>
    <row r="538" spans="3:13">
      <c r="C538" s="6">
        <f t="shared" si="86"/>
        <v>53.50000000000049</v>
      </c>
      <c r="D538" s="6">
        <f t="shared" si="87"/>
        <v>103.50000000000048</v>
      </c>
      <c r="E538" s="18">
        <f t="shared" si="81"/>
        <v>53.50000000000049</v>
      </c>
      <c r="F538" s="2">
        <f t="shared" si="88"/>
        <v>-0.27536231884058315</v>
      </c>
      <c r="G538" s="3">
        <f t="shared" si="82"/>
        <v>0.24154589371980564</v>
      </c>
      <c r="H538" s="3">
        <f t="shared" si="83"/>
        <v>0.27536231884058315</v>
      </c>
      <c r="I538" s="3">
        <f t="shared" si="84"/>
        <v>0.1376811601853988</v>
      </c>
      <c r="J538" s="3">
        <f t="shared" si="80"/>
        <v>0.41304347902598193</v>
      </c>
      <c r="K538" s="3">
        <f t="shared" si="85"/>
        <v>-2.0520214101482637E-5</v>
      </c>
      <c r="L538" s="4">
        <f t="shared" si="89"/>
        <v>0.38400422992426786</v>
      </c>
      <c r="M538" s="4">
        <v>0.38400422992426786</v>
      </c>
    </row>
    <row r="539" spans="3:13">
      <c r="C539" s="6">
        <f t="shared" si="86"/>
        <v>53.600000000000492</v>
      </c>
      <c r="D539" s="6">
        <f t="shared" si="87"/>
        <v>103.60000000000049</v>
      </c>
      <c r="E539" s="18">
        <f t="shared" si="81"/>
        <v>53.600000000000492</v>
      </c>
      <c r="F539" s="2">
        <f t="shared" si="88"/>
        <v>-0.27606177606177951</v>
      </c>
      <c r="G539" s="3">
        <f t="shared" si="82"/>
        <v>0.24131274131274016</v>
      </c>
      <c r="H539" s="3">
        <f t="shared" si="83"/>
        <v>0.27606177606177951</v>
      </c>
      <c r="I539" s="3">
        <f t="shared" si="84"/>
        <v>0.13803088879429301</v>
      </c>
      <c r="J539" s="3">
        <f t="shared" si="80"/>
        <v>0.41409266485607255</v>
      </c>
      <c r="K539" s="3">
        <f t="shared" si="85"/>
        <v>-2.0592221205026351E-5</v>
      </c>
      <c r="L539" s="4">
        <f t="shared" si="89"/>
        <v>0.38290246242383807</v>
      </c>
      <c r="M539" s="4">
        <v>0.38290246242383807</v>
      </c>
    </row>
    <row r="540" spans="3:13">
      <c r="C540" s="6">
        <f t="shared" si="86"/>
        <v>53.700000000000493</v>
      </c>
      <c r="D540" s="6">
        <f t="shared" si="87"/>
        <v>103.7000000000005</v>
      </c>
      <c r="E540" s="18">
        <f t="shared" si="81"/>
        <v>53.700000000000493</v>
      </c>
      <c r="F540" s="2">
        <f t="shared" si="88"/>
        <v>-0.27675988428158488</v>
      </c>
      <c r="G540" s="3">
        <f t="shared" si="82"/>
        <v>0.24108003857280502</v>
      </c>
      <c r="H540" s="3">
        <f t="shared" si="83"/>
        <v>0.27675988428158488</v>
      </c>
      <c r="I540" s="3">
        <f t="shared" si="84"/>
        <v>0.13837994290250363</v>
      </c>
      <c r="J540" s="3">
        <f t="shared" si="80"/>
        <v>0.41513982718408848</v>
      </c>
      <c r="K540" s="3">
        <f t="shared" si="85"/>
        <v>-2.0664228364927761E-5</v>
      </c>
      <c r="L540" s="4">
        <f t="shared" si="89"/>
        <v>0.38180559980250534</v>
      </c>
      <c r="M540" s="4">
        <v>0.38180559980250534</v>
      </c>
    </row>
    <row r="541" spans="3:13">
      <c r="C541" s="6">
        <f t="shared" si="86"/>
        <v>53.800000000000495</v>
      </c>
      <c r="D541" s="6">
        <f t="shared" si="87"/>
        <v>103.80000000000049</v>
      </c>
      <c r="E541" s="18">
        <f t="shared" si="81"/>
        <v>53.800000000000495</v>
      </c>
      <c r="F541" s="2">
        <f t="shared" si="88"/>
        <v>-0.2774566473988474</v>
      </c>
      <c r="G541" s="3">
        <f t="shared" si="82"/>
        <v>0.24084778420038422</v>
      </c>
      <c r="H541" s="3">
        <f t="shared" si="83"/>
        <v>0.2774566473988474</v>
      </c>
      <c r="I541" s="3">
        <f t="shared" si="84"/>
        <v>0.13872832445945457</v>
      </c>
      <c r="J541" s="3">
        <f t="shared" si="80"/>
        <v>0.41618497185830194</v>
      </c>
      <c r="K541" s="3">
        <f t="shared" si="85"/>
        <v>-2.0736235581270135E-5</v>
      </c>
      <c r="L541" s="4">
        <f t="shared" si="89"/>
        <v>0.38071360590441938</v>
      </c>
      <c r="M541" s="4">
        <v>0.38071360590441938</v>
      </c>
    </row>
    <row r="542" spans="3:13">
      <c r="C542" s="6">
        <f t="shared" si="86"/>
        <v>53.900000000000496</v>
      </c>
      <c r="D542" s="6">
        <f t="shared" si="87"/>
        <v>103.90000000000049</v>
      </c>
      <c r="E542" s="18">
        <f t="shared" si="81"/>
        <v>53.900000000000496</v>
      </c>
      <c r="F542" s="2">
        <f t="shared" si="88"/>
        <v>-0.27815206929740482</v>
      </c>
      <c r="G542" s="3">
        <f t="shared" si="82"/>
        <v>0.24061597690086509</v>
      </c>
      <c r="H542" s="3">
        <f t="shared" si="83"/>
        <v>0.27815206929740482</v>
      </c>
      <c r="I542" s="3">
        <f t="shared" si="84"/>
        <v>0.13907603540706456</v>
      </c>
      <c r="J542" s="3">
        <f t="shared" si="80"/>
        <v>0.41722810470446936</v>
      </c>
      <c r="K542" s="3">
        <f t="shared" si="85"/>
        <v>-2.0808242854192249E-5</v>
      </c>
      <c r="L542" s="4">
        <f t="shared" si="89"/>
        <v>0.37962644495556058</v>
      </c>
      <c r="M542" s="4">
        <v>0.37962644495556058</v>
      </c>
    </row>
    <row r="543" spans="3:13">
      <c r="C543" s="6">
        <f t="shared" si="86"/>
        <v>54.000000000000497</v>
      </c>
      <c r="D543" s="6">
        <f t="shared" si="87"/>
        <v>104.0000000000005</v>
      </c>
      <c r="E543" s="18">
        <f t="shared" si="81"/>
        <v>54.000000000000497</v>
      </c>
      <c r="F543" s="2">
        <f t="shared" si="88"/>
        <v>-0.2788461538461573</v>
      </c>
      <c r="G543" s="3">
        <f t="shared" si="82"/>
        <v>0.24038461538461423</v>
      </c>
      <c r="H543" s="3">
        <f t="shared" si="83"/>
        <v>0.2788461538461573</v>
      </c>
      <c r="I543" s="3">
        <f t="shared" si="84"/>
        <v>0.13942307767978362</v>
      </c>
      <c r="J543" s="3">
        <f t="shared" si="80"/>
        <v>0.41826923152594092</v>
      </c>
      <c r="K543" s="3">
        <f t="shared" si="85"/>
        <v>-2.0880250183832882E-5</v>
      </c>
      <c r="L543" s="4">
        <f t="shared" si="89"/>
        <v>0.37854408155844088</v>
      </c>
      <c r="M543" s="4">
        <v>0.37854408155844088</v>
      </c>
    </row>
    <row r="544" spans="3:13">
      <c r="C544" s="6">
        <f t="shared" si="86"/>
        <v>54.100000000000499</v>
      </c>
      <c r="D544" s="6">
        <f t="shared" si="87"/>
        <v>104.10000000000051</v>
      </c>
      <c r="E544" s="18">
        <f t="shared" si="81"/>
        <v>54.100000000000499</v>
      </c>
      <c r="F544" s="2">
        <f t="shared" si="88"/>
        <v>-0.27953890489913891</v>
      </c>
      <c r="G544" s="3">
        <f t="shared" si="82"/>
        <v>0.24015369836695369</v>
      </c>
      <c r="H544" s="3">
        <f t="shared" si="83"/>
        <v>0.27953890489913891</v>
      </c>
      <c r="I544" s="3">
        <f t="shared" si="84"/>
        <v>0.13976945320462864</v>
      </c>
      <c r="J544" s="3">
        <f t="shared" si="80"/>
        <v>0.41930835810376754</v>
      </c>
      <c r="K544" s="3">
        <f t="shared" si="85"/>
        <v>-2.0952257570303057E-5</v>
      </c>
      <c r="L544" s="4">
        <f t="shared" si="89"/>
        <v>0.3774664806868972</v>
      </c>
      <c r="M544" s="4">
        <v>0.3774664806868972</v>
      </c>
    </row>
    <row r="545" spans="3:13">
      <c r="C545" s="6">
        <f t="shared" si="86"/>
        <v>54.2000000000005</v>
      </c>
      <c r="D545" s="6">
        <f t="shared" si="87"/>
        <v>104.2000000000005</v>
      </c>
      <c r="E545" s="18">
        <f t="shared" si="81"/>
        <v>54.2000000000005</v>
      </c>
      <c r="F545" s="2">
        <f t="shared" si="88"/>
        <v>-0.28023032629558886</v>
      </c>
      <c r="G545" s="3">
        <f t="shared" si="82"/>
        <v>0.23992322456813706</v>
      </c>
      <c r="H545" s="3">
        <f t="shared" si="83"/>
        <v>0.28023032629558886</v>
      </c>
      <c r="I545" s="3">
        <f t="shared" si="84"/>
        <v>0.14011516390121909</v>
      </c>
      <c r="J545" s="3">
        <f t="shared" si="80"/>
        <v>0.42034549019680795</v>
      </c>
      <c r="K545" s="3">
        <f t="shared" si="85"/>
        <v>-2.102426501374155E-5</v>
      </c>
      <c r="L545" s="4">
        <f t="shared" si="89"/>
        <v>0.37639360768097407</v>
      </c>
      <c r="M545" s="4">
        <v>0.37639360768097407</v>
      </c>
    </row>
    <row r="546" spans="3:13">
      <c r="C546" s="6">
        <f t="shared" si="86"/>
        <v>54.300000000000502</v>
      </c>
      <c r="D546" s="6">
        <f t="shared" si="87"/>
        <v>104.30000000000049</v>
      </c>
      <c r="E546" s="18">
        <f t="shared" si="81"/>
        <v>54.300000000000502</v>
      </c>
      <c r="F546" s="2">
        <f t="shared" si="88"/>
        <v>-0.28092042186002264</v>
      </c>
      <c r="G546" s="3">
        <f t="shared" si="82"/>
        <v>0.23969319271332581</v>
      </c>
      <c r="H546" s="3">
        <f t="shared" si="83"/>
        <v>0.28092042186002264</v>
      </c>
      <c r="I546" s="3">
        <f t="shared" si="84"/>
        <v>0.14046021168181258</v>
      </c>
      <c r="J546" s="3">
        <f t="shared" si="80"/>
        <v>0.42138063354183519</v>
      </c>
      <c r="K546" s="3">
        <f t="shared" si="85"/>
        <v>-2.1096272514245507E-5</v>
      </c>
      <c r="L546" s="4">
        <f t="shared" si="89"/>
        <v>0.37532542824189347</v>
      </c>
      <c r="M546" s="4">
        <v>0.37532542824189347</v>
      </c>
    </row>
    <row r="547" spans="3:13">
      <c r="C547" s="6">
        <f t="shared" si="86"/>
        <v>54.400000000000503</v>
      </c>
      <c r="D547" s="6">
        <f t="shared" si="87"/>
        <v>104.4000000000005</v>
      </c>
      <c r="E547" s="18">
        <f t="shared" si="81"/>
        <v>54.400000000000503</v>
      </c>
      <c r="F547" s="2">
        <f t="shared" si="88"/>
        <v>-0.28160919540230234</v>
      </c>
      <c r="G547" s="3">
        <f t="shared" si="82"/>
        <v>0.23946360153256591</v>
      </c>
      <c r="H547" s="3">
        <f t="shared" si="83"/>
        <v>0.28160919540230234</v>
      </c>
      <c r="I547" s="3">
        <f t="shared" si="84"/>
        <v>0.14080459845134013</v>
      </c>
      <c r="J547" s="3">
        <f t="shared" si="80"/>
        <v>0.42241379385364247</v>
      </c>
      <c r="K547" s="3">
        <f t="shared" si="85"/>
        <v>-2.1168280071953705E-5</v>
      </c>
      <c r="L547" s="4">
        <f t="shared" si="89"/>
        <v>0.37426190842711088</v>
      </c>
      <c r="M547" s="4">
        <v>0.37426190842711088</v>
      </c>
    </row>
    <row r="548" spans="3:13">
      <c r="C548" s="6">
        <f t="shared" si="86"/>
        <v>54.500000000000504</v>
      </c>
      <c r="D548" s="6">
        <f t="shared" si="87"/>
        <v>104.50000000000051</v>
      </c>
      <c r="E548" s="18">
        <f t="shared" si="81"/>
        <v>54.500000000000504</v>
      </c>
      <c r="F548" s="2">
        <f t="shared" si="88"/>
        <v>-0.28229665071770682</v>
      </c>
      <c r="G548" s="3">
        <f t="shared" si="82"/>
        <v>0.23923444976076438</v>
      </c>
      <c r="H548" s="3">
        <f t="shared" si="83"/>
        <v>0.28229665071770682</v>
      </c>
      <c r="I548" s="3">
        <f t="shared" si="84"/>
        <v>0.14114832610744096</v>
      </c>
      <c r="J548" s="3">
        <f t="shared" si="80"/>
        <v>0.42344497682514781</v>
      </c>
      <c r="K548" s="3">
        <f t="shared" si="85"/>
        <v>-2.1240287687004922E-5</v>
      </c>
      <c r="L548" s="4">
        <f t="shared" si="89"/>
        <v>0.37320301464545536</v>
      </c>
      <c r="M548" s="4">
        <v>0.37320301464545536</v>
      </c>
    </row>
    <row r="549" spans="3:13">
      <c r="C549" s="6">
        <f t="shared" si="86"/>
        <v>54.600000000000506</v>
      </c>
      <c r="D549" s="6">
        <f t="shared" si="87"/>
        <v>104.60000000000051</v>
      </c>
      <c r="E549" s="18">
        <f t="shared" si="81"/>
        <v>54.600000000000506</v>
      </c>
      <c r="F549" s="2">
        <f t="shared" si="88"/>
        <v>-0.28298279158700157</v>
      </c>
      <c r="G549" s="3">
        <f t="shared" si="82"/>
        <v>0.23900573613766615</v>
      </c>
      <c r="H549" s="3">
        <f t="shared" si="83"/>
        <v>0.28298279158700157</v>
      </c>
      <c r="I549" s="3">
        <f t="shared" si="84"/>
        <v>0.14149139654049778</v>
      </c>
      <c r="J549" s="3">
        <f t="shared" si="80"/>
        <v>0.42447418812749937</v>
      </c>
      <c r="K549" s="3">
        <f t="shared" si="85"/>
        <v>-2.1312295359510181E-5</v>
      </c>
      <c r="L549" s="4">
        <f t="shared" si="89"/>
        <v>0.3721487136523513</v>
      </c>
      <c r="M549" s="4">
        <v>0.3721487136523513</v>
      </c>
    </row>
    <row r="550" spans="3:13">
      <c r="C550" s="6">
        <f t="shared" si="86"/>
        <v>54.700000000000507</v>
      </c>
      <c r="D550" s="6">
        <f t="shared" si="87"/>
        <v>104.7000000000005</v>
      </c>
      <c r="E550" s="18">
        <f t="shared" si="81"/>
        <v>54.700000000000507</v>
      </c>
      <c r="F550" s="2">
        <f t="shared" si="88"/>
        <v>-0.28366762177650778</v>
      </c>
      <c r="G550" s="3">
        <f t="shared" si="82"/>
        <v>0.23877745940783077</v>
      </c>
      <c r="H550" s="3">
        <f t="shared" si="83"/>
        <v>0.28366762177650778</v>
      </c>
      <c r="I550" s="3">
        <f t="shared" si="84"/>
        <v>0.14183381163367104</v>
      </c>
      <c r="J550" s="3">
        <f t="shared" si="80"/>
        <v>0.42550143341017882</v>
      </c>
      <c r="K550" s="3">
        <f t="shared" si="85"/>
        <v>-2.1384303089580503E-5</v>
      </c>
      <c r="L550" s="4">
        <f t="shared" si="89"/>
        <v>0.37109897254512209</v>
      </c>
      <c r="M550" s="4">
        <v>0.37109897254512209</v>
      </c>
    </row>
    <row r="551" spans="3:13">
      <c r="C551" s="6">
        <f t="shared" si="86"/>
        <v>54.800000000000509</v>
      </c>
      <c r="D551" s="6">
        <f t="shared" si="87"/>
        <v>104.80000000000051</v>
      </c>
      <c r="E551" s="18">
        <f t="shared" si="81"/>
        <v>54.800000000000509</v>
      </c>
      <c r="F551" s="2">
        <f t="shared" si="88"/>
        <v>-0.28435114503817144</v>
      </c>
      <c r="G551" s="3">
        <f t="shared" si="82"/>
        <v>0.23854961832060953</v>
      </c>
      <c r="H551" s="3">
        <f t="shared" si="83"/>
        <v>0.28435114503817144</v>
      </c>
      <c r="I551" s="3">
        <f t="shared" si="84"/>
        <v>0.14217557326293359</v>
      </c>
      <c r="J551" s="3">
        <f t="shared" si="80"/>
        <v>0.426526718301105</v>
      </c>
      <c r="K551" s="3">
        <f t="shared" si="85"/>
        <v>-2.1456310877382423E-5</v>
      </c>
      <c r="L551" s="4">
        <f t="shared" si="89"/>
        <v>0.37005375875837149</v>
      </c>
      <c r="M551" s="4">
        <v>0.37005375875837149</v>
      </c>
    </row>
    <row r="552" spans="3:13">
      <c r="C552" s="6">
        <f t="shared" si="86"/>
        <v>54.90000000000051</v>
      </c>
      <c r="D552" s="6">
        <f t="shared" si="87"/>
        <v>104.90000000000052</v>
      </c>
      <c r="E552" s="18">
        <f t="shared" si="81"/>
        <v>54.90000000000051</v>
      </c>
      <c r="F552" s="2">
        <f t="shared" si="88"/>
        <v>-0.28503336510963168</v>
      </c>
      <c r="G552" s="3">
        <f t="shared" si="82"/>
        <v>0.23832221163012277</v>
      </c>
      <c r="H552" s="3">
        <f t="shared" si="83"/>
        <v>0.28503336510963168</v>
      </c>
      <c r="I552" s="3">
        <f t="shared" si="84"/>
        <v>0.14251668329710493</v>
      </c>
      <c r="J552" s="3">
        <f t="shared" si="80"/>
        <v>0.4275500484067366</v>
      </c>
      <c r="K552" s="3">
        <f t="shared" si="85"/>
        <v>-2.1528318722999207E-5</v>
      </c>
      <c r="L552" s="4">
        <f t="shared" si="89"/>
        <v>0.3690130400594433</v>
      </c>
      <c r="M552" s="4">
        <v>0.3690130400594433</v>
      </c>
    </row>
    <row r="553" spans="3:13">
      <c r="C553" s="6">
        <f t="shared" si="86"/>
        <v>55.000000000000512</v>
      </c>
      <c r="D553" s="6">
        <f t="shared" si="87"/>
        <v>105.00000000000051</v>
      </c>
      <c r="E553" s="18">
        <f t="shared" si="81"/>
        <v>55.000000000000512</v>
      </c>
      <c r="F553" s="2">
        <f t="shared" si="88"/>
        <v>-0.2857142857142892</v>
      </c>
      <c r="G553" s="3">
        <f t="shared" si="82"/>
        <v>0.23809523809523694</v>
      </c>
      <c r="H553" s="3">
        <f t="shared" si="83"/>
        <v>0.2857142857142892</v>
      </c>
      <c r="I553" s="3">
        <f t="shared" si="84"/>
        <v>0.14285714359788532</v>
      </c>
      <c r="J553" s="3">
        <f t="shared" si="80"/>
        <v>0.42857142931217451</v>
      </c>
      <c r="K553" s="3">
        <f t="shared" si="85"/>
        <v>-2.1600326626569633E-5</v>
      </c>
      <c r="L553" s="4">
        <f t="shared" si="89"/>
        <v>0.36797678454395671</v>
      </c>
      <c r="M553" s="4">
        <v>0.36797678454395671</v>
      </c>
    </row>
    <row r="554" spans="3:13">
      <c r="C554" s="6">
        <f t="shared" si="86"/>
        <v>55.100000000000513</v>
      </c>
      <c r="D554" s="6">
        <f t="shared" si="87"/>
        <v>105.10000000000051</v>
      </c>
      <c r="E554" s="18">
        <f t="shared" si="81"/>
        <v>55.100000000000513</v>
      </c>
      <c r="F554" s="2">
        <f t="shared" si="88"/>
        <v>-0.28639391056137364</v>
      </c>
      <c r="G554" s="3">
        <f t="shared" si="82"/>
        <v>0.23786869647954215</v>
      </c>
      <c r="H554" s="3">
        <f t="shared" si="83"/>
        <v>0.28639391056137364</v>
      </c>
      <c r="I554" s="3">
        <f t="shared" si="84"/>
        <v>0.14319695601988947</v>
      </c>
      <c r="J554" s="3">
        <f t="shared" si="80"/>
        <v>0.42959086658126311</v>
      </c>
      <c r="K554" s="3">
        <f t="shared" si="85"/>
        <v>-2.16723345882186E-5</v>
      </c>
      <c r="L554" s="4">
        <f t="shared" si="89"/>
        <v>0.36694496063141607</v>
      </c>
      <c r="M554" s="4">
        <v>0.36694496063141607</v>
      </c>
    </row>
    <row r="555" spans="3:13">
      <c r="C555" s="6">
        <f t="shared" si="86"/>
        <v>55.200000000000514</v>
      </c>
      <c r="D555" s="6">
        <f t="shared" si="87"/>
        <v>105.20000000000051</v>
      </c>
      <c r="E555" s="18">
        <f t="shared" si="81"/>
        <v>55.200000000000514</v>
      </c>
      <c r="F555" s="2">
        <f t="shared" si="88"/>
        <v>-0.28707224334601111</v>
      </c>
      <c r="G555" s="3">
        <f t="shared" si="82"/>
        <v>0.23764258555132964</v>
      </c>
      <c r="H555" s="3">
        <f t="shared" si="83"/>
        <v>0.28707224334601111</v>
      </c>
      <c r="I555" s="3">
        <f t="shared" si="84"/>
        <v>0.14353612241068031</v>
      </c>
      <c r="J555" s="3">
        <f t="shared" si="80"/>
        <v>0.43060836575669142</v>
      </c>
      <c r="K555" s="3">
        <f t="shared" si="85"/>
        <v>-2.174434260807101E-5</v>
      </c>
      <c r="L555" s="4">
        <f t="shared" si="89"/>
        <v>0.36591753706089364</v>
      </c>
      <c r="M555" s="4">
        <v>0.36591753706089364</v>
      </c>
    </row>
    <row r="556" spans="3:13">
      <c r="C556" s="6">
        <f t="shared" si="86"/>
        <v>55.300000000000516</v>
      </c>
      <c r="D556" s="6">
        <f t="shared" si="87"/>
        <v>105.30000000000052</v>
      </c>
      <c r="E556" s="18">
        <f t="shared" si="81"/>
        <v>55.300000000000516</v>
      </c>
      <c r="F556" s="2">
        <f t="shared" si="88"/>
        <v>-0.2877492877492912</v>
      </c>
      <c r="G556" s="3">
        <f t="shared" si="82"/>
        <v>0.23741690408356958</v>
      </c>
      <c r="H556" s="3">
        <f t="shared" si="83"/>
        <v>0.2877492877492912</v>
      </c>
      <c r="I556" s="3">
        <f t="shared" si="84"/>
        <v>0.14387464461080254</v>
      </c>
      <c r="J556" s="3">
        <f t="shared" si="80"/>
        <v>0.43162393236009378</v>
      </c>
      <c r="K556" s="3">
        <f t="shared" si="85"/>
        <v>-2.1816350686251762E-5</v>
      </c>
      <c r="L556" s="4">
        <f t="shared" si="89"/>
        <v>0.36489448288678333</v>
      </c>
      <c r="M556" s="4">
        <v>0.36489448288678333</v>
      </c>
    </row>
    <row r="557" spans="3:13">
      <c r="C557" s="6">
        <f t="shared" si="86"/>
        <v>55.400000000000517</v>
      </c>
      <c r="D557" s="6">
        <f t="shared" si="87"/>
        <v>105.40000000000052</v>
      </c>
      <c r="E557" s="18">
        <f t="shared" si="81"/>
        <v>55.400000000000517</v>
      </c>
      <c r="F557" s="2">
        <f t="shared" si="88"/>
        <v>-0.28842504743833364</v>
      </c>
      <c r="G557" s="3">
        <f t="shared" si="82"/>
        <v>0.23719165085388877</v>
      </c>
      <c r="H557" s="3">
        <f t="shared" si="83"/>
        <v>0.28842504743833364</v>
      </c>
      <c r="I557" s="3">
        <f t="shared" si="84"/>
        <v>0.14421252445381594</v>
      </c>
      <c r="J557" s="3">
        <f t="shared" si="80"/>
        <v>0.43263757189214957</v>
      </c>
      <c r="K557" s="3">
        <f t="shared" si="85"/>
        <v>-2.1888358822885756E-5</v>
      </c>
      <c r="L557" s="4">
        <f t="shared" si="89"/>
        <v>0.36387576747462491</v>
      </c>
      <c r="M557" s="4">
        <v>0.36387576747462491</v>
      </c>
    </row>
    <row r="558" spans="3:13">
      <c r="C558" s="6">
        <f t="shared" si="86"/>
        <v>55.500000000000519</v>
      </c>
      <c r="D558" s="6">
        <f t="shared" si="87"/>
        <v>105.50000000000051</v>
      </c>
      <c r="E558" s="18">
        <f t="shared" si="81"/>
        <v>55.500000000000519</v>
      </c>
      <c r="F558" s="2">
        <f t="shared" si="88"/>
        <v>-0.28909952606635425</v>
      </c>
      <c r="G558" s="3">
        <f t="shared" si="82"/>
        <v>0.2369668246445486</v>
      </c>
      <c r="H558" s="3">
        <f t="shared" si="83"/>
        <v>0.28909952606635425</v>
      </c>
      <c r="I558" s="3">
        <f t="shared" si="84"/>
        <v>0.1445497637663283</v>
      </c>
      <c r="J558" s="3">
        <f>$H558+$I558</f>
        <v>0.43364928983268258</v>
      </c>
      <c r="K558" s="3">
        <f t="shared" si="85"/>
        <v>-2.1960367018097893E-5</v>
      </c>
      <c r="L558" s="4">
        <f t="shared" si="89"/>
        <v>0.36286136049699708</v>
      </c>
      <c r="M558" s="4">
        <v>0.36286136049699708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8D278-7AB6-4F77-BF4D-48BB472D3956}">
  <sheetPr>
    <tabColor theme="9" tint="0.79998168889431442"/>
  </sheetPr>
  <dimension ref="B2:L37"/>
  <sheetViews>
    <sheetView zoomScale="85" zoomScaleNormal="85" workbookViewId="0">
      <selection activeCell="M11" sqref="M11"/>
    </sheetView>
  </sheetViews>
  <sheetFormatPr defaultColWidth="8.88671875" defaultRowHeight="15.6"/>
  <cols>
    <col min="1" max="1" width="8.88671875" style="1"/>
    <col min="2" max="2" width="11.109375" style="1" customWidth="1"/>
    <col min="3" max="3" width="10.6640625" style="32" customWidth="1"/>
    <col min="4" max="4" width="9.6640625" style="32" customWidth="1"/>
    <col min="5" max="5" width="25.109375" style="1" customWidth="1"/>
    <col min="6" max="6" width="16.6640625" style="1" customWidth="1"/>
    <col min="7" max="7" width="13.6640625" style="1" customWidth="1"/>
    <col min="8" max="8" width="25.6640625" style="1" customWidth="1"/>
    <col min="9" max="9" width="22.6640625" style="1" customWidth="1"/>
    <col min="10" max="10" width="13.44140625" style="1" customWidth="1"/>
    <col min="11" max="12" width="9.88671875" style="28" customWidth="1"/>
    <col min="13" max="16384" width="8.88671875" style="1"/>
  </cols>
  <sheetData>
    <row r="2" spans="2:12" ht="24" customHeight="1" thickBot="1">
      <c r="B2" s="62" t="s">
        <v>172</v>
      </c>
      <c r="C2" s="63"/>
      <c r="D2" s="63"/>
      <c r="E2" s="63"/>
      <c r="F2" s="63"/>
      <c r="G2" s="63"/>
      <c r="H2" s="63"/>
      <c r="I2" s="63"/>
      <c r="J2" s="63"/>
    </row>
    <row r="3" spans="2:12" ht="16.2">
      <c r="B3" s="64" t="s">
        <v>34</v>
      </c>
      <c r="C3" s="65"/>
      <c r="D3" s="65"/>
      <c r="E3" s="65"/>
      <c r="F3" s="66"/>
      <c r="G3" s="67"/>
      <c r="H3" s="68" t="s">
        <v>101</v>
      </c>
      <c r="I3" s="69"/>
      <c r="J3" s="69"/>
      <c r="K3" s="70"/>
      <c r="L3" s="71"/>
    </row>
    <row r="4" spans="2:12" ht="18">
      <c r="B4" s="20" t="s">
        <v>102</v>
      </c>
      <c r="C4" s="34" t="s">
        <v>102</v>
      </c>
      <c r="D4" s="34" t="s">
        <v>310</v>
      </c>
      <c r="E4" s="21" t="s">
        <v>35</v>
      </c>
      <c r="F4" s="47" t="s">
        <v>252</v>
      </c>
      <c r="G4" s="22" t="s">
        <v>36</v>
      </c>
      <c r="H4" s="29" t="s">
        <v>35</v>
      </c>
      <c r="I4" s="54" t="s">
        <v>251</v>
      </c>
      <c r="J4" s="23" t="s">
        <v>36</v>
      </c>
      <c r="K4" s="53" t="s">
        <v>103</v>
      </c>
      <c r="L4" s="33" t="s">
        <v>313</v>
      </c>
    </row>
    <row r="5" spans="2:12" ht="18.600000000000001">
      <c r="B5" s="35" t="s">
        <v>37</v>
      </c>
      <c r="C5" s="36" t="s">
        <v>312</v>
      </c>
      <c r="D5" s="50" t="s">
        <v>155</v>
      </c>
      <c r="E5" s="24" t="s">
        <v>38</v>
      </c>
      <c r="F5" s="48" t="s">
        <v>283</v>
      </c>
      <c r="G5" s="25" t="s">
        <v>104</v>
      </c>
      <c r="H5" s="35" t="s">
        <v>39</v>
      </c>
      <c r="I5" s="55" t="s">
        <v>311</v>
      </c>
      <c r="J5" s="24" t="s">
        <v>161</v>
      </c>
      <c r="K5" s="50" t="s">
        <v>155</v>
      </c>
      <c r="L5" s="30" t="s">
        <v>312</v>
      </c>
    </row>
    <row r="6" spans="2:12" ht="18.600000000000001">
      <c r="B6" s="35" t="s">
        <v>105</v>
      </c>
      <c r="C6" s="36">
        <v>3200000000</v>
      </c>
      <c r="D6" s="50">
        <f>-LOG(C6)</f>
        <v>-9.5051499783199063</v>
      </c>
      <c r="E6" s="24" t="s">
        <v>40</v>
      </c>
      <c r="F6" s="48" t="s">
        <v>253</v>
      </c>
      <c r="G6" s="25" t="s">
        <v>41</v>
      </c>
      <c r="H6" s="35" t="s">
        <v>42</v>
      </c>
      <c r="I6" s="55" t="s">
        <v>298</v>
      </c>
      <c r="J6" s="24" t="s">
        <v>175</v>
      </c>
      <c r="K6" s="56">
        <f t="shared" ref="K6:K34" si="0">(10^-14)/C6</f>
        <v>3.1250000000000002E-24</v>
      </c>
      <c r="L6" s="57">
        <f>-LOG(K6)</f>
        <v>23.505149978319906</v>
      </c>
    </row>
    <row r="7" spans="2:12" ht="18.600000000000001">
      <c r="B7" s="35" t="s">
        <v>106</v>
      </c>
      <c r="C7" s="36">
        <v>1000000000</v>
      </c>
      <c r="D7" s="50">
        <f>-LOG(C7)</f>
        <v>-9</v>
      </c>
      <c r="E7" s="24" t="s">
        <v>43</v>
      </c>
      <c r="F7" s="48" t="s">
        <v>254</v>
      </c>
      <c r="G7" s="25" t="s">
        <v>44</v>
      </c>
      <c r="H7" s="35" t="s">
        <v>45</v>
      </c>
      <c r="I7" s="55" t="s">
        <v>299</v>
      </c>
      <c r="J7" s="24" t="s">
        <v>176</v>
      </c>
      <c r="K7" s="56">
        <f t="shared" si="0"/>
        <v>9.9999999999999996E-24</v>
      </c>
      <c r="L7" s="57">
        <f t="shared" ref="L7:L34" si="1">-LOG(K7)</f>
        <v>23</v>
      </c>
    </row>
    <row r="8" spans="2:12" ht="18.600000000000001">
      <c r="B8" s="35" t="s">
        <v>107</v>
      </c>
      <c r="C8" s="36">
        <v>1300000</v>
      </c>
      <c r="D8" s="50">
        <f>-LOG(C8)</f>
        <v>-6.1139433523068369</v>
      </c>
      <c r="E8" s="24" t="s">
        <v>46</v>
      </c>
      <c r="F8" s="48" t="s">
        <v>255</v>
      </c>
      <c r="G8" s="25" t="s">
        <v>47</v>
      </c>
      <c r="H8" s="35" t="s">
        <v>48</v>
      </c>
      <c r="I8" s="55" t="s">
        <v>300</v>
      </c>
      <c r="J8" s="24" t="s">
        <v>177</v>
      </c>
      <c r="K8" s="56">
        <f t="shared" si="0"/>
        <v>7.6923076923076929E-21</v>
      </c>
      <c r="L8" s="57">
        <f t="shared" si="1"/>
        <v>20.113943352306837</v>
      </c>
    </row>
    <row r="9" spans="2:12" ht="18.600000000000001">
      <c r="B9" s="35" t="s">
        <v>109</v>
      </c>
      <c r="C9" s="36">
        <v>1000</v>
      </c>
      <c r="D9" s="50">
        <f>-LOG(C9)</f>
        <v>-3</v>
      </c>
      <c r="E9" s="24" t="s">
        <v>49</v>
      </c>
      <c r="F9" s="48" t="s">
        <v>256</v>
      </c>
      <c r="G9" s="25" t="s">
        <v>108</v>
      </c>
      <c r="H9" s="35" t="s">
        <v>50</v>
      </c>
      <c r="I9" s="55" t="s">
        <v>261</v>
      </c>
      <c r="J9" s="24" t="s">
        <v>162</v>
      </c>
      <c r="K9" s="56">
        <f t="shared" si="0"/>
        <v>1.0000000000000001E-17</v>
      </c>
      <c r="L9" s="57">
        <f t="shared" si="1"/>
        <v>17</v>
      </c>
    </row>
    <row r="10" spans="2:12" ht="18.600000000000001">
      <c r="B10" s="35" t="s">
        <v>112</v>
      </c>
      <c r="C10" s="36">
        <v>24</v>
      </c>
      <c r="D10" s="50">
        <f>-LOG(C10)</f>
        <v>-1.3802112417116059</v>
      </c>
      <c r="E10" s="24" t="s">
        <v>51</v>
      </c>
      <c r="F10" s="48" t="s">
        <v>257</v>
      </c>
      <c r="G10" s="25" t="s">
        <v>111</v>
      </c>
      <c r="H10" s="35" t="s">
        <v>52</v>
      </c>
      <c r="I10" s="55" t="s">
        <v>284</v>
      </c>
      <c r="J10" s="24" t="s">
        <v>178</v>
      </c>
      <c r="K10" s="56">
        <f t="shared" si="0"/>
        <v>4.1666666666666665E-16</v>
      </c>
      <c r="L10" s="57">
        <f t="shared" si="1"/>
        <v>15.380211241711606</v>
      </c>
    </row>
    <row r="11" spans="2:12" ht="18.600000000000001">
      <c r="B11" s="35" t="s">
        <v>53</v>
      </c>
      <c r="C11" s="36" t="s">
        <v>53</v>
      </c>
      <c r="D11" s="36" t="s">
        <v>53</v>
      </c>
      <c r="E11" s="24" t="s">
        <v>54</v>
      </c>
      <c r="F11" s="48" t="s">
        <v>258</v>
      </c>
      <c r="G11" s="25" t="s">
        <v>113</v>
      </c>
      <c r="H11" s="35" t="s">
        <v>55</v>
      </c>
      <c r="I11" s="55" t="s">
        <v>282</v>
      </c>
      <c r="J11" s="24" t="s">
        <v>114</v>
      </c>
      <c r="K11" s="36" t="s">
        <v>53</v>
      </c>
      <c r="L11" s="30" t="s">
        <v>53</v>
      </c>
    </row>
    <row r="12" spans="2:12" ht="18.600000000000001">
      <c r="B12" s="35" t="s">
        <v>116</v>
      </c>
      <c r="C12" s="36">
        <v>5.3999999999999999E-2</v>
      </c>
      <c r="D12" s="50">
        <f t="shared" ref="D12:D34" si="2">-LOG(C12)</f>
        <v>1.2676062401770316</v>
      </c>
      <c r="E12" s="24" t="s">
        <v>56</v>
      </c>
      <c r="F12" s="48" t="s">
        <v>259</v>
      </c>
      <c r="G12" s="25" t="s">
        <v>115</v>
      </c>
      <c r="H12" s="35" t="s">
        <v>57</v>
      </c>
      <c r="I12" s="55" t="s">
        <v>301</v>
      </c>
      <c r="J12" s="24" t="s">
        <v>117</v>
      </c>
      <c r="K12" s="56">
        <f t="shared" si="0"/>
        <v>1.8518518518518518E-13</v>
      </c>
      <c r="L12" s="57">
        <f t="shared" si="1"/>
        <v>12.732393759822969</v>
      </c>
    </row>
    <row r="13" spans="2:12" ht="18.600000000000001">
      <c r="B13" s="35" t="s">
        <v>119</v>
      </c>
      <c r="C13" s="36">
        <v>1.2999999999999999E-2</v>
      </c>
      <c r="D13" s="50">
        <f t="shared" si="2"/>
        <v>1.8860566476931633</v>
      </c>
      <c r="E13" s="24" t="s">
        <v>58</v>
      </c>
      <c r="F13" s="48" t="s">
        <v>260</v>
      </c>
      <c r="G13" s="25" t="s">
        <v>118</v>
      </c>
      <c r="H13" s="35" t="s">
        <v>59</v>
      </c>
      <c r="I13" s="55" t="s">
        <v>302</v>
      </c>
      <c r="J13" s="24" t="s">
        <v>163</v>
      </c>
      <c r="K13" s="56">
        <f t="shared" si="0"/>
        <v>7.6923076923076923E-13</v>
      </c>
      <c r="L13" s="57">
        <f t="shared" si="1"/>
        <v>12.113943352306837</v>
      </c>
    </row>
    <row r="14" spans="2:12" ht="18.600000000000001">
      <c r="B14" s="35" t="s">
        <v>120</v>
      </c>
      <c r="C14" s="36">
        <v>0.01</v>
      </c>
      <c r="D14" s="50">
        <f t="shared" si="2"/>
        <v>2</v>
      </c>
      <c r="E14" s="24" t="s">
        <v>50</v>
      </c>
      <c r="F14" s="48" t="s">
        <v>261</v>
      </c>
      <c r="G14" s="25" t="s">
        <v>110</v>
      </c>
      <c r="H14" s="35" t="s">
        <v>60</v>
      </c>
      <c r="I14" s="55" t="s">
        <v>285</v>
      </c>
      <c r="J14" s="24" t="s">
        <v>164</v>
      </c>
      <c r="K14" s="56">
        <f t="shared" si="0"/>
        <v>9.9999999999999998E-13</v>
      </c>
      <c r="L14" s="57">
        <f t="shared" si="1"/>
        <v>12</v>
      </c>
    </row>
    <row r="15" spans="2:12" ht="18.600000000000001">
      <c r="B15" s="35" t="s">
        <v>122</v>
      </c>
      <c r="C15" s="36">
        <v>7.1000000000000004E-3</v>
      </c>
      <c r="D15" s="50">
        <f t="shared" si="2"/>
        <v>2.1487416512809245</v>
      </c>
      <c r="E15" s="24" t="s">
        <v>61</v>
      </c>
      <c r="F15" s="48" t="s">
        <v>262</v>
      </c>
      <c r="G15" s="25" t="s">
        <v>121</v>
      </c>
      <c r="H15" s="35" t="s">
        <v>62</v>
      </c>
      <c r="I15" s="55" t="s">
        <v>303</v>
      </c>
      <c r="J15" s="24" t="s">
        <v>159</v>
      </c>
      <c r="K15" s="56">
        <f t="shared" si="0"/>
        <v>1.408450704225352E-12</v>
      </c>
      <c r="L15" s="57">
        <f t="shared" si="1"/>
        <v>11.851258348719075</v>
      </c>
    </row>
    <row r="16" spans="2:12" ht="18.600000000000001">
      <c r="B16" s="35" t="s">
        <v>124</v>
      </c>
      <c r="C16" s="36">
        <v>7.2000000000000005E-4</v>
      </c>
      <c r="D16" s="50">
        <f t="shared" si="2"/>
        <v>3.1426675035687315</v>
      </c>
      <c r="E16" s="24" t="s">
        <v>63</v>
      </c>
      <c r="F16" s="48" t="s">
        <v>263</v>
      </c>
      <c r="G16" s="25" t="s">
        <v>123</v>
      </c>
      <c r="H16" s="35" t="s">
        <v>64</v>
      </c>
      <c r="I16" s="55" t="s">
        <v>286</v>
      </c>
      <c r="J16" s="24" t="s">
        <v>178</v>
      </c>
      <c r="K16" s="56">
        <f t="shared" si="0"/>
        <v>1.3888888888888888E-11</v>
      </c>
      <c r="L16" s="57">
        <f t="shared" si="1"/>
        <v>10.857332496431269</v>
      </c>
    </row>
    <row r="17" spans="2:12" ht="18.600000000000001">
      <c r="B17" s="35" t="s">
        <v>125</v>
      </c>
      <c r="C17" s="36">
        <v>6.6E-4</v>
      </c>
      <c r="D17" s="50">
        <f t="shared" si="2"/>
        <v>3.1804560644581312</v>
      </c>
      <c r="E17" s="24" t="s">
        <v>65</v>
      </c>
      <c r="F17" s="48" t="s">
        <v>264</v>
      </c>
      <c r="G17" s="25" t="s">
        <v>66</v>
      </c>
      <c r="H17" s="35" t="s">
        <v>67</v>
      </c>
      <c r="I17" s="55" t="s">
        <v>287</v>
      </c>
      <c r="J17" s="24" t="s">
        <v>165</v>
      </c>
      <c r="K17" s="56">
        <f t="shared" si="0"/>
        <v>1.5151515151515151E-11</v>
      </c>
      <c r="L17" s="57">
        <f t="shared" si="1"/>
        <v>10.819543935541869</v>
      </c>
    </row>
    <row r="18" spans="2:12" ht="18.600000000000001">
      <c r="B18" s="35" t="s">
        <v>127</v>
      </c>
      <c r="C18" s="36">
        <v>1.8000000000000001E-4</v>
      </c>
      <c r="D18" s="50">
        <f t="shared" si="2"/>
        <v>3.744727494896694</v>
      </c>
      <c r="E18" s="24" t="s">
        <v>68</v>
      </c>
      <c r="F18" s="48" t="s">
        <v>265</v>
      </c>
      <c r="G18" s="25" t="s">
        <v>126</v>
      </c>
      <c r="H18" s="35" t="s">
        <v>69</v>
      </c>
      <c r="I18" s="55" t="s">
        <v>288</v>
      </c>
      <c r="J18" s="24" t="s">
        <v>166</v>
      </c>
      <c r="K18" s="56">
        <f t="shared" si="0"/>
        <v>5.5555555555555553E-11</v>
      </c>
      <c r="L18" s="57">
        <f t="shared" si="1"/>
        <v>10.255272505103306</v>
      </c>
    </row>
    <row r="19" spans="2:12" ht="18.600000000000001">
      <c r="B19" s="35" t="s">
        <v>129</v>
      </c>
      <c r="C19" s="36">
        <v>6.3E-5</v>
      </c>
      <c r="D19" s="50">
        <f t="shared" si="2"/>
        <v>4.2006594505464179</v>
      </c>
      <c r="E19" s="24" t="s">
        <v>70</v>
      </c>
      <c r="F19" s="48" t="s">
        <v>266</v>
      </c>
      <c r="G19" s="25" t="s">
        <v>128</v>
      </c>
      <c r="H19" s="35" t="s">
        <v>71</v>
      </c>
      <c r="I19" s="55" t="s">
        <v>289</v>
      </c>
      <c r="J19" s="24" t="s">
        <v>179</v>
      </c>
      <c r="K19" s="56">
        <f t="shared" si="0"/>
        <v>1.5873015873015874E-10</v>
      </c>
      <c r="L19" s="57">
        <f t="shared" si="1"/>
        <v>9.7993405494535821</v>
      </c>
    </row>
    <row r="20" spans="2:12" ht="18.600000000000001">
      <c r="B20" s="35" t="s">
        <v>131</v>
      </c>
      <c r="C20" s="36">
        <v>5.3999999999999998E-5</v>
      </c>
      <c r="D20" s="50">
        <f t="shared" si="2"/>
        <v>4.2676062401770318</v>
      </c>
      <c r="E20" s="24" t="s">
        <v>57</v>
      </c>
      <c r="F20" s="48" t="s">
        <v>267</v>
      </c>
      <c r="G20" s="25" t="s">
        <v>130</v>
      </c>
      <c r="H20" s="35" t="s">
        <v>72</v>
      </c>
      <c r="I20" s="55" t="s">
        <v>290</v>
      </c>
      <c r="J20" s="24" t="s">
        <v>167</v>
      </c>
      <c r="K20" s="56">
        <f t="shared" si="0"/>
        <v>1.851851851851852E-10</v>
      </c>
      <c r="L20" s="57">
        <f t="shared" si="1"/>
        <v>9.7323937598229691</v>
      </c>
    </row>
    <row r="21" spans="2:12" ht="18.600000000000001">
      <c r="B21" s="35" t="s">
        <v>133</v>
      </c>
      <c r="C21" s="36">
        <v>1.8E-5</v>
      </c>
      <c r="D21" s="50">
        <f t="shared" si="2"/>
        <v>4.7447274948966935</v>
      </c>
      <c r="E21" s="24" t="s">
        <v>73</v>
      </c>
      <c r="F21" s="48" t="s">
        <v>268</v>
      </c>
      <c r="G21" s="25" t="s">
        <v>132</v>
      </c>
      <c r="H21" s="35" t="s">
        <v>74</v>
      </c>
      <c r="I21" s="55" t="s">
        <v>304</v>
      </c>
      <c r="J21" s="24" t="s">
        <v>134</v>
      </c>
      <c r="K21" s="56">
        <f t="shared" si="0"/>
        <v>5.5555555555555553E-10</v>
      </c>
      <c r="L21" s="57">
        <f t="shared" si="1"/>
        <v>9.2552725051033065</v>
      </c>
    </row>
    <row r="22" spans="2:12" ht="18.600000000000001">
      <c r="B22" s="35" t="s">
        <v>135</v>
      </c>
      <c r="C22" s="36">
        <v>4.4000000000000002E-7</v>
      </c>
      <c r="D22" s="50">
        <f t="shared" si="2"/>
        <v>6.3565473235138121</v>
      </c>
      <c r="E22" s="24" t="s">
        <v>75</v>
      </c>
      <c r="F22" s="48" t="s">
        <v>269</v>
      </c>
      <c r="G22" s="25" t="s">
        <v>158</v>
      </c>
      <c r="H22" s="35" t="s">
        <v>76</v>
      </c>
      <c r="I22" s="55" t="s">
        <v>305</v>
      </c>
      <c r="J22" s="24" t="s">
        <v>168</v>
      </c>
      <c r="K22" s="56">
        <f t="shared" si="0"/>
        <v>2.2727272727272725E-8</v>
      </c>
      <c r="L22" s="57">
        <f t="shared" si="1"/>
        <v>7.6434526764861879</v>
      </c>
    </row>
    <row r="23" spans="2:12" ht="18.600000000000001">
      <c r="B23" s="35" t="s">
        <v>137</v>
      </c>
      <c r="C23" s="36">
        <v>1.1000000000000001E-7</v>
      </c>
      <c r="D23" s="50">
        <f t="shared" si="2"/>
        <v>6.9586073148417746</v>
      </c>
      <c r="E23" s="24" t="s">
        <v>77</v>
      </c>
      <c r="F23" s="48" t="s">
        <v>270</v>
      </c>
      <c r="G23" s="25" t="s">
        <v>136</v>
      </c>
      <c r="H23" s="35" t="s">
        <v>79</v>
      </c>
      <c r="I23" s="55" t="s">
        <v>306</v>
      </c>
      <c r="J23" s="24" t="s">
        <v>78</v>
      </c>
      <c r="K23" s="56">
        <f t="shared" si="0"/>
        <v>9.0909090909090901E-8</v>
      </c>
      <c r="L23" s="57">
        <f t="shared" si="1"/>
        <v>7.0413926851582254</v>
      </c>
    </row>
    <row r="24" spans="2:12" ht="18.600000000000001">
      <c r="B24" s="35" t="s">
        <v>138</v>
      </c>
      <c r="C24" s="36">
        <v>6.2999999999999995E-8</v>
      </c>
      <c r="D24" s="50">
        <f t="shared" si="2"/>
        <v>7.2006594505464188</v>
      </c>
      <c r="E24" s="24" t="s">
        <v>62</v>
      </c>
      <c r="F24" s="48" t="s">
        <v>271</v>
      </c>
      <c r="G24" s="25" t="s">
        <v>159</v>
      </c>
      <c r="H24" s="35" t="s">
        <v>80</v>
      </c>
      <c r="I24" s="55" t="s">
        <v>278</v>
      </c>
      <c r="J24" s="24" t="s">
        <v>156</v>
      </c>
      <c r="K24" s="56">
        <f t="shared" si="0"/>
        <v>1.5873015873015874E-7</v>
      </c>
      <c r="L24" s="57">
        <f t="shared" si="1"/>
        <v>6.7993405494535812</v>
      </c>
    </row>
    <row r="25" spans="2:12" ht="18.600000000000001">
      <c r="B25" s="35" t="s">
        <v>140</v>
      </c>
      <c r="C25" s="36">
        <v>6.1999999999999999E-8</v>
      </c>
      <c r="D25" s="50">
        <f t="shared" si="2"/>
        <v>7.2076083105017466</v>
      </c>
      <c r="E25" s="24" t="s">
        <v>59</v>
      </c>
      <c r="F25" s="48" t="s">
        <v>272</v>
      </c>
      <c r="G25" s="25" t="s">
        <v>139</v>
      </c>
      <c r="H25" s="35" t="s">
        <v>81</v>
      </c>
      <c r="I25" s="55" t="s">
        <v>291</v>
      </c>
      <c r="J25" s="24" t="s">
        <v>141</v>
      </c>
      <c r="K25" s="56">
        <f t="shared" si="0"/>
        <v>1.6129032258064518E-7</v>
      </c>
      <c r="L25" s="57">
        <f t="shared" si="1"/>
        <v>6.7923916894982534</v>
      </c>
    </row>
    <row r="26" spans="2:12" ht="18.600000000000001">
      <c r="B26" s="35" t="s">
        <v>142</v>
      </c>
      <c r="C26" s="36">
        <v>2.9000000000000002E-8</v>
      </c>
      <c r="D26" s="50">
        <f t="shared" si="2"/>
        <v>7.5376020021010435</v>
      </c>
      <c r="E26" s="24" t="s">
        <v>82</v>
      </c>
      <c r="F26" s="48" t="s">
        <v>273</v>
      </c>
      <c r="G26" s="25" t="s">
        <v>83</v>
      </c>
      <c r="H26" s="35" t="s">
        <v>84</v>
      </c>
      <c r="I26" s="55" t="s">
        <v>292</v>
      </c>
      <c r="J26" s="24" t="s">
        <v>143</v>
      </c>
      <c r="K26" s="56">
        <f t="shared" si="0"/>
        <v>3.4482758620689651E-7</v>
      </c>
      <c r="L26" s="57">
        <f t="shared" si="1"/>
        <v>6.4623979978989565</v>
      </c>
    </row>
    <row r="27" spans="2:12" ht="18.600000000000001">
      <c r="B27" s="35" t="s">
        <v>144</v>
      </c>
      <c r="C27" s="36">
        <v>6.2000000000000003E-10</v>
      </c>
      <c r="D27" s="50">
        <f t="shared" si="2"/>
        <v>9.2076083105017457</v>
      </c>
      <c r="E27" s="24" t="s">
        <v>85</v>
      </c>
      <c r="F27" s="48" t="s">
        <v>274</v>
      </c>
      <c r="G27" s="25" t="s">
        <v>86</v>
      </c>
      <c r="H27" s="35" t="s">
        <v>87</v>
      </c>
      <c r="I27" s="55" t="s">
        <v>307</v>
      </c>
      <c r="J27" s="24" t="s">
        <v>145</v>
      </c>
      <c r="K27" s="56">
        <f t="shared" si="0"/>
        <v>1.6129032258064517E-5</v>
      </c>
      <c r="L27" s="57">
        <f t="shared" si="1"/>
        <v>4.7923916894982534</v>
      </c>
    </row>
    <row r="28" spans="2:12" ht="18.600000000000001">
      <c r="B28" s="35" t="s">
        <v>146</v>
      </c>
      <c r="C28" s="36">
        <v>5.7999999999999996E-10</v>
      </c>
      <c r="D28" s="50">
        <f t="shared" si="2"/>
        <v>9.2365720064370631</v>
      </c>
      <c r="E28" s="24" t="s">
        <v>88</v>
      </c>
      <c r="F28" s="48" t="s">
        <v>275</v>
      </c>
      <c r="G28" s="25" t="s">
        <v>160</v>
      </c>
      <c r="H28" s="35" t="s">
        <v>89</v>
      </c>
      <c r="I28" s="55" t="s">
        <v>238</v>
      </c>
      <c r="J28" s="24" t="s">
        <v>147</v>
      </c>
      <c r="K28" s="56">
        <f t="shared" si="0"/>
        <v>1.7241379310344828E-5</v>
      </c>
      <c r="L28" s="57">
        <f t="shared" si="1"/>
        <v>4.7634279935629369</v>
      </c>
    </row>
    <row r="29" spans="2:12" ht="18.600000000000001">
      <c r="B29" s="35" t="s">
        <v>146</v>
      </c>
      <c r="C29" s="36">
        <v>5.7999999999999996E-10</v>
      </c>
      <c r="D29" s="50">
        <f t="shared" si="2"/>
        <v>9.2365720064370631</v>
      </c>
      <c r="E29" s="24" t="s">
        <v>90</v>
      </c>
      <c r="F29" s="48" t="s">
        <v>276</v>
      </c>
      <c r="G29" s="25" t="s">
        <v>148</v>
      </c>
      <c r="H29" s="35" t="s">
        <v>91</v>
      </c>
      <c r="I29" s="55" t="s">
        <v>293</v>
      </c>
      <c r="J29" s="24" t="s">
        <v>169</v>
      </c>
      <c r="K29" s="56">
        <f t="shared" si="0"/>
        <v>1.7241379310344828E-5</v>
      </c>
      <c r="L29" s="57">
        <f t="shared" si="1"/>
        <v>4.7634279935629369</v>
      </c>
    </row>
    <row r="30" spans="2:12" ht="18.600000000000001">
      <c r="B30" s="35" t="s">
        <v>149</v>
      </c>
      <c r="C30" s="36">
        <v>4.6999999999999999E-11</v>
      </c>
      <c r="D30" s="50">
        <f t="shared" si="2"/>
        <v>10.327902142064282</v>
      </c>
      <c r="E30" s="24" t="s">
        <v>76</v>
      </c>
      <c r="F30" s="48" t="s">
        <v>277</v>
      </c>
      <c r="G30" s="25" t="s">
        <v>168</v>
      </c>
      <c r="H30" s="35" t="s">
        <v>92</v>
      </c>
      <c r="I30" s="55" t="s">
        <v>294</v>
      </c>
      <c r="J30" s="24" t="s">
        <v>158</v>
      </c>
      <c r="K30" s="56">
        <f t="shared" si="0"/>
        <v>2.1276595744680851E-4</v>
      </c>
      <c r="L30" s="57">
        <f t="shared" si="1"/>
        <v>3.6720978579357175</v>
      </c>
    </row>
    <row r="31" spans="2:12" ht="18.600000000000001">
      <c r="B31" s="35" t="s">
        <v>150</v>
      </c>
      <c r="C31" s="36">
        <v>4.1999999999999998E-13</v>
      </c>
      <c r="D31" s="50">
        <f t="shared" si="2"/>
        <v>12.376750709602099</v>
      </c>
      <c r="E31" s="24" t="s">
        <v>80</v>
      </c>
      <c r="F31" s="48" t="s">
        <v>278</v>
      </c>
      <c r="G31" s="25" t="s">
        <v>156</v>
      </c>
      <c r="H31" s="35" t="s">
        <v>93</v>
      </c>
      <c r="I31" s="55" t="s">
        <v>295</v>
      </c>
      <c r="J31" s="24" t="s">
        <v>174</v>
      </c>
      <c r="K31" s="56">
        <f t="shared" si="0"/>
        <v>2.3809523809523812E-2</v>
      </c>
      <c r="L31" s="57">
        <f t="shared" si="1"/>
        <v>1.6232492903979003</v>
      </c>
    </row>
    <row r="32" spans="2:12" ht="18.600000000000001">
      <c r="B32" s="35" t="s">
        <v>152</v>
      </c>
      <c r="C32" s="36">
        <v>1.7999999999999999E-13</v>
      </c>
      <c r="D32" s="50">
        <f t="shared" si="2"/>
        <v>12.744727494896694</v>
      </c>
      <c r="E32" s="24" t="s">
        <v>94</v>
      </c>
      <c r="F32" s="48" t="s">
        <v>279</v>
      </c>
      <c r="G32" s="25" t="s">
        <v>151</v>
      </c>
      <c r="H32" s="35" t="s">
        <v>95</v>
      </c>
      <c r="I32" s="55" t="s">
        <v>308</v>
      </c>
      <c r="J32" s="24" t="s">
        <v>157</v>
      </c>
      <c r="K32" s="56">
        <f t="shared" si="0"/>
        <v>5.5555555555555559E-2</v>
      </c>
      <c r="L32" s="57">
        <f t="shared" si="1"/>
        <v>1.255272505103306</v>
      </c>
    </row>
    <row r="33" spans="2:12" ht="18.600000000000001">
      <c r="B33" s="35" t="s">
        <v>153</v>
      </c>
      <c r="C33" s="36">
        <v>1.3E-13</v>
      </c>
      <c r="D33" s="50">
        <f t="shared" si="2"/>
        <v>12.886056647693163</v>
      </c>
      <c r="E33" s="24" t="s">
        <v>79</v>
      </c>
      <c r="F33" s="48" t="s">
        <v>280</v>
      </c>
      <c r="G33" s="25" t="s">
        <v>180</v>
      </c>
      <c r="H33" s="35" t="s">
        <v>96</v>
      </c>
      <c r="I33" s="55" t="s">
        <v>296</v>
      </c>
      <c r="J33" s="24" t="s">
        <v>173</v>
      </c>
      <c r="K33" s="56">
        <f t="shared" si="0"/>
        <v>7.6923076923076927E-2</v>
      </c>
      <c r="L33" s="57">
        <f t="shared" si="1"/>
        <v>1.1139433523068367</v>
      </c>
    </row>
    <row r="34" spans="2:12" ht="18.600000000000001">
      <c r="B34" s="35" t="s">
        <v>154</v>
      </c>
      <c r="C34" s="36">
        <v>1.6000000000000001E-14</v>
      </c>
      <c r="D34" s="50">
        <f t="shared" si="2"/>
        <v>13.795880017344075</v>
      </c>
      <c r="E34" s="24" t="s">
        <v>95</v>
      </c>
      <c r="F34" s="48" t="s">
        <v>281</v>
      </c>
      <c r="G34" s="25" t="s">
        <v>157</v>
      </c>
      <c r="H34" s="35" t="s">
        <v>97</v>
      </c>
      <c r="I34" s="55" t="s">
        <v>297</v>
      </c>
      <c r="J34" s="24" t="s">
        <v>170</v>
      </c>
      <c r="K34" s="56">
        <f t="shared" si="0"/>
        <v>0.625</v>
      </c>
      <c r="L34" s="57">
        <f t="shared" si="1"/>
        <v>0.20411998265592479</v>
      </c>
    </row>
    <row r="35" spans="2:12" ht="19.2" thickBot="1">
      <c r="B35" s="37" t="s">
        <v>98</v>
      </c>
      <c r="C35" s="38" t="s">
        <v>98</v>
      </c>
      <c r="D35" s="38" t="s">
        <v>98</v>
      </c>
      <c r="E35" s="26" t="s">
        <v>99</v>
      </c>
      <c r="F35" s="49" t="s">
        <v>282</v>
      </c>
      <c r="G35" s="27" t="s">
        <v>114</v>
      </c>
      <c r="H35" s="37" t="s">
        <v>100</v>
      </c>
      <c r="I35" s="58" t="s">
        <v>309</v>
      </c>
      <c r="J35" s="26" t="s">
        <v>171</v>
      </c>
      <c r="K35" s="38" t="s">
        <v>53</v>
      </c>
      <c r="L35" s="31" t="s">
        <v>53</v>
      </c>
    </row>
    <row r="37" spans="2:12" ht="16.2">
      <c r="B37" s="72" t="s">
        <v>181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</row>
  </sheetData>
  <autoFilter ref="B4:L4" xr:uid="{4B68D278-7AB6-4F77-BF4D-48BB472D3956}"/>
  <mergeCells count="4">
    <mergeCell ref="B2:J2"/>
    <mergeCell ref="B3:G3"/>
    <mergeCell ref="H3:L3"/>
    <mergeCell ref="B37:L37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033-4617-4192-87FF-4A0D2D85AC03}">
  <sheetPr>
    <tabColor theme="5" tint="0.79998168889431442"/>
  </sheetPr>
  <dimension ref="B1:G20"/>
  <sheetViews>
    <sheetView zoomScale="115" zoomScaleNormal="115" workbookViewId="0">
      <selection activeCell="B12" sqref="B12"/>
    </sheetView>
  </sheetViews>
  <sheetFormatPr defaultColWidth="8.88671875" defaultRowHeight="15.6"/>
  <cols>
    <col min="1" max="1" width="8.88671875" style="32"/>
    <col min="2" max="2" width="19.21875" style="32" customWidth="1"/>
    <col min="3" max="3" width="13.77734375" style="32" customWidth="1"/>
    <col min="4" max="4" width="17.88671875" style="32" customWidth="1"/>
    <col min="5" max="5" width="12.33203125" style="32" customWidth="1"/>
    <col min="6" max="6" width="11" style="32" customWidth="1"/>
    <col min="7" max="7" width="11.5546875" style="32" customWidth="1"/>
    <col min="8" max="16384" width="8.88671875" style="32"/>
  </cols>
  <sheetData>
    <row r="1" spans="2:7" ht="9" customHeight="1"/>
    <row r="2" spans="2:7" ht="20.399999999999999" customHeight="1" thickBot="1">
      <c r="B2" s="76" t="s">
        <v>191</v>
      </c>
      <c r="C2" s="76"/>
      <c r="D2" s="77"/>
      <c r="E2" s="77"/>
      <c r="F2" s="77"/>
      <c r="G2" s="77"/>
    </row>
    <row r="3" spans="2:7" ht="18">
      <c r="B3" s="59" t="s">
        <v>35</v>
      </c>
      <c r="C3" s="60"/>
      <c r="D3" s="60" t="s">
        <v>36</v>
      </c>
      <c r="E3" s="60" t="s">
        <v>206</v>
      </c>
      <c r="F3" s="60" t="s">
        <v>206</v>
      </c>
      <c r="G3" s="61" t="s">
        <v>207</v>
      </c>
    </row>
    <row r="4" spans="2:7" ht="18.600000000000001">
      <c r="B4" s="39" t="s">
        <v>183</v>
      </c>
      <c r="C4" s="40" t="s">
        <v>241</v>
      </c>
      <c r="D4" s="41" t="s">
        <v>220</v>
      </c>
      <c r="E4" s="41" t="s">
        <v>221</v>
      </c>
      <c r="F4" s="41" t="s">
        <v>197</v>
      </c>
      <c r="G4" s="42">
        <v>3.27</v>
      </c>
    </row>
    <row r="5" spans="2:7" ht="19.2" customHeight="1">
      <c r="B5" s="43" t="s">
        <v>217</v>
      </c>
      <c r="C5" s="40" t="s">
        <v>248</v>
      </c>
      <c r="D5" s="41" t="s">
        <v>218</v>
      </c>
      <c r="E5" s="41" t="s">
        <v>219</v>
      </c>
      <c r="F5" s="41" t="s">
        <v>196</v>
      </c>
      <c r="G5" s="42">
        <v>3.32</v>
      </c>
    </row>
    <row r="6" spans="2:7" ht="18.600000000000001">
      <c r="B6" s="39" t="s">
        <v>187</v>
      </c>
      <c r="C6" s="40" t="s">
        <v>249</v>
      </c>
      <c r="D6" s="41" t="s">
        <v>228</v>
      </c>
      <c r="E6" s="41" t="s">
        <v>229</v>
      </c>
      <c r="F6" s="41" t="s">
        <v>201</v>
      </c>
      <c r="G6" s="42">
        <v>3.34</v>
      </c>
    </row>
    <row r="7" spans="2:7" ht="18.600000000000001">
      <c r="B7" s="39" t="s">
        <v>184</v>
      </c>
      <c r="C7" s="40" t="s">
        <v>242</v>
      </c>
      <c r="D7" s="41" t="s">
        <v>222</v>
      </c>
      <c r="E7" s="41" t="s">
        <v>223</v>
      </c>
      <c r="F7" s="41" t="s">
        <v>198</v>
      </c>
      <c r="G7" s="42">
        <v>3.35</v>
      </c>
    </row>
    <row r="8" spans="2:7" ht="18.600000000000001">
      <c r="B8" s="43" t="s">
        <v>211</v>
      </c>
      <c r="C8" s="40" t="s">
        <v>240</v>
      </c>
      <c r="D8" s="41" t="s">
        <v>212</v>
      </c>
      <c r="E8" s="41" t="s">
        <v>213</v>
      </c>
      <c r="F8" s="41" t="s">
        <v>194</v>
      </c>
      <c r="G8" s="42">
        <v>3.4</v>
      </c>
    </row>
    <row r="9" spans="2:7" ht="18.600000000000001">
      <c r="B9" s="43" t="s">
        <v>214</v>
      </c>
      <c r="C9" s="40" t="s">
        <v>247</v>
      </c>
      <c r="D9" s="41" t="s">
        <v>215</v>
      </c>
      <c r="E9" s="41" t="s">
        <v>216</v>
      </c>
      <c r="F9" s="41" t="s">
        <v>195</v>
      </c>
      <c r="G9" s="42">
        <v>3.44</v>
      </c>
    </row>
    <row r="10" spans="2:7" ht="18.600000000000001">
      <c r="B10" s="39" t="s">
        <v>188</v>
      </c>
      <c r="C10" s="40" t="s">
        <v>245</v>
      </c>
      <c r="D10" s="41" t="s">
        <v>230</v>
      </c>
      <c r="E10" s="41" t="s">
        <v>231</v>
      </c>
      <c r="F10" s="41" t="s">
        <v>202</v>
      </c>
      <c r="G10" s="42">
        <v>3.46</v>
      </c>
    </row>
    <row r="11" spans="2:7" ht="18.600000000000001">
      <c r="B11" s="39" t="s">
        <v>190</v>
      </c>
      <c r="C11" s="40" t="s">
        <v>246</v>
      </c>
      <c r="D11" s="41" t="s">
        <v>234</v>
      </c>
      <c r="E11" s="41" t="s">
        <v>235</v>
      </c>
      <c r="F11" s="41" t="s">
        <v>204</v>
      </c>
      <c r="G11" s="51">
        <v>4.2</v>
      </c>
    </row>
    <row r="12" spans="2:7" ht="18.600000000000001">
      <c r="B12" s="39" t="s">
        <v>314</v>
      </c>
      <c r="C12" s="40" t="s">
        <v>238</v>
      </c>
      <c r="D12" s="41" t="s">
        <v>208</v>
      </c>
      <c r="E12" s="41" t="s">
        <v>209</v>
      </c>
      <c r="F12" s="41" t="s">
        <v>193</v>
      </c>
      <c r="G12" s="42">
        <v>4.75</v>
      </c>
    </row>
    <row r="13" spans="2:7" ht="18.600000000000001">
      <c r="B13" s="39" t="s">
        <v>185</v>
      </c>
      <c r="C13" s="40" t="s">
        <v>243</v>
      </c>
      <c r="D13" s="41" t="s">
        <v>224</v>
      </c>
      <c r="E13" s="41" t="s">
        <v>225</v>
      </c>
      <c r="F13" s="41" t="s">
        <v>199</v>
      </c>
      <c r="G13" s="42">
        <v>5.9</v>
      </c>
    </row>
    <row r="14" spans="2:7" ht="18.600000000000001">
      <c r="B14" s="39" t="s">
        <v>186</v>
      </c>
      <c r="C14" s="40" t="s">
        <v>244</v>
      </c>
      <c r="D14" s="41" t="s">
        <v>226</v>
      </c>
      <c r="E14" s="41" t="s">
        <v>227</v>
      </c>
      <c r="F14" s="41" t="s">
        <v>200</v>
      </c>
      <c r="G14" s="42">
        <v>8.06</v>
      </c>
    </row>
    <row r="15" spans="2:7" ht="18.600000000000001">
      <c r="B15" s="39" t="s">
        <v>189</v>
      </c>
      <c r="C15" s="40" t="s">
        <v>250</v>
      </c>
      <c r="D15" s="41" t="s">
        <v>232</v>
      </c>
      <c r="E15" s="41" t="s">
        <v>233</v>
      </c>
      <c r="F15" s="41" t="s">
        <v>203</v>
      </c>
      <c r="G15" s="42">
        <v>8.77</v>
      </c>
    </row>
    <row r="16" spans="2:7" ht="19.2" thickBot="1">
      <c r="B16" s="44" t="s">
        <v>182</v>
      </c>
      <c r="C16" s="45" t="s">
        <v>239</v>
      </c>
      <c r="D16" s="46" t="s">
        <v>210</v>
      </c>
      <c r="E16" s="46" t="s">
        <v>237</v>
      </c>
      <c r="F16" s="46" t="s">
        <v>205</v>
      </c>
      <c r="G16" s="52">
        <v>9.4</v>
      </c>
    </row>
    <row r="17" spans="2:7" ht="9" customHeight="1"/>
    <row r="18" spans="2:7">
      <c r="B18" s="74" t="s">
        <v>236</v>
      </c>
      <c r="C18" s="74"/>
      <c r="D18" s="75"/>
      <c r="E18" s="75"/>
      <c r="F18" s="75"/>
      <c r="G18" s="75"/>
    </row>
    <row r="19" spans="2:7" ht="9" customHeight="1"/>
    <row r="20" spans="2:7" ht="54.6" customHeight="1">
      <c r="B20" s="78" t="s">
        <v>192</v>
      </c>
      <c r="C20" s="78"/>
      <c r="D20" s="79"/>
      <c r="E20" s="79"/>
      <c r="F20" s="79"/>
      <c r="G20" s="79"/>
    </row>
  </sheetData>
  <autoFilter ref="B3:G3" xr:uid="{A87F2033-4617-4192-87FF-4A0D2D85AC03}">
    <sortState xmlns:xlrd2="http://schemas.microsoft.com/office/spreadsheetml/2017/richdata2" ref="B4:G16">
      <sortCondition ref="G3"/>
    </sortState>
  </autoFilter>
  <mergeCells count="3">
    <mergeCell ref="B18:G18"/>
    <mergeCell ref="B2:G2"/>
    <mergeCell ref="B20:G2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強鹼滴定弱酸</vt:lpstr>
      <vt:lpstr>強酸滴定弱鹼</vt:lpstr>
      <vt:lpstr>Ka</vt:lpstr>
      <vt:lpstr>Kb</vt:lpstr>
    </vt:vector>
  </TitlesOfParts>
  <Company>NCUE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Ching-Han Hu</dc:creator>
  <cp:lastModifiedBy>Shui-Ping Yang</cp:lastModifiedBy>
  <dcterms:created xsi:type="dcterms:W3CDTF">2003-03-23T02:58:08Z</dcterms:created>
  <dcterms:modified xsi:type="dcterms:W3CDTF">2024-12-18T13:42:32Z</dcterms:modified>
</cp:coreProperties>
</file>